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4955" windowHeight="8955" activeTab="3"/>
  </bookViews>
  <sheets>
    <sheet name="DS1" sheetId="1" r:id="rId1"/>
    <sheet name="DS2" sheetId="2" r:id="rId2"/>
    <sheet name="DS3" sheetId="3" r:id="rId3"/>
    <sheet name="Summary" sheetId="4" r:id="rId4"/>
  </sheets>
  <externalReferences>
    <externalReference r:id="rId7"/>
  </externalReferences>
  <definedNames>
    <definedName name="Ingredient">'[1]Cost'!$C$4:$C$14</definedName>
    <definedName name="table2" localSheetId="1">'[1]Cost'!$E$4:$E$6,'[1]Cost'!#REF!</definedName>
    <definedName name="table2" localSheetId="2">'[1]Cost'!$E$4:$E$6,'[1]Cost'!#REF!</definedName>
    <definedName name="table2">'[1]Cost'!$E$4:$E$6,'[1]Cost'!#REF!</definedName>
  </definedNames>
  <calcPr fullCalcOnLoad="1"/>
</workbook>
</file>

<file path=xl/sharedStrings.xml><?xml version="1.0" encoding="utf-8"?>
<sst xmlns="http://schemas.openxmlformats.org/spreadsheetml/2006/main" count="107" uniqueCount="36">
  <si>
    <t>DS1</t>
  </si>
  <si>
    <t>DS2</t>
  </si>
  <si>
    <t>DS3</t>
  </si>
  <si>
    <t>cups</t>
  </si>
  <si>
    <t>tea spoon</t>
  </si>
  <si>
    <t>grams</t>
  </si>
  <si>
    <t>ml</t>
  </si>
  <si>
    <t>qty</t>
  </si>
  <si>
    <t>Total Amount</t>
  </si>
  <si>
    <t>Unit</t>
  </si>
  <si>
    <t>Unit Cost</t>
  </si>
  <si>
    <t>L.E.</t>
  </si>
  <si>
    <t>% of cost</t>
  </si>
  <si>
    <t>Flour (White)</t>
  </si>
  <si>
    <t>Vanilla</t>
  </si>
  <si>
    <t>Baking Soda</t>
  </si>
  <si>
    <t>Cinnamon</t>
  </si>
  <si>
    <t>Sugar (White)</t>
  </si>
  <si>
    <t>Eggs</t>
  </si>
  <si>
    <t>Cream of Tartar</t>
  </si>
  <si>
    <t>Butter</t>
  </si>
  <si>
    <t>veggies</t>
  </si>
  <si>
    <t>fruits</t>
  </si>
  <si>
    <t>bread</t>
  </si>
  <si>
    <t>mayo</t>
  </si>
  <si>
    <t>turkey</t>
  </si>
  <si>
    <t>ketchup</t>
  </si>
  <si>
    <t>pickles</t>
  </si>
  <si>
    <t>butter</t>
  </si>
  <si>
    <t>Total</t>
  </si>
  <si>
    <t>Sales</t>
  </si>
  <si>
    <t>Reconciliation</t>
  </si>
  <si>
    <t>Variance</t>
  </si>
  <si>
    <t>Description</t>
  </si>
  <si>
    <t>ID</t>
  </si>
  <si>
    <t>Desc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</si>
</sst>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\ &quot;g&quot;"/>
    <numFmt numFmtId="173" formatCode="#,###\ &quot;ml&quot;"/>
    <numFmt numFmtId="174" formatCode="0.0"/>
    <numFmt numFmtId="175" formatCode="0.000000"/>
    <numFmt numFmtId="176" formatCode="0.00000"/>
    <numFmt numFmtId="177" formatCode="0.0000"/>
    <numFmt numFmtId="178" formatCode="0.000"/>
    <numFmt numFmtId="179" formatCode="#.##\ &quot;LE&quot;"/>
    <numFmt numFmtId="180" formatCode="#,###\ &quot;LE&quot;"/>
    <numFmt numFmtId="181" formatCode="[$-409]dddd\,\ mmmm\ dd\,\ yyyy"/>
    <numFmt numFmtId="182" formatCode="[$-409]h:mm:ss\ AM/PM"/>
    <numFmt numFmtId="183" formatCode="00000"/>
    <numFmt numFmtId="184" formatCode="#,###\ &quot;ml&quot;;\ \-#,###\ &quot;ml&quot;"/>
    <numFmt numFmtId="185" formatCode="[$EGP]\ #,##0.00"/>
    <numFmt numFmtId="186" formatCode="[$EGP]\ #,##0.00_);[Red]\([$EGP]\ 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??_);_(@_)"/>
    <numFmt numFmtId="192" formatCode="_(* #,##0_);_(* \(#,##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color indexed="6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hidden="1"/>
    </xf>
    <xf numFmtId="0" fontId="21" fillId="0" borderId="0" xfId="0" applyFont="1" applyAlignment="1">
      <alignment/>
    </xf>
    <xf numFmtId="1" fontId="0" fillId="0" borderId="0" xfId="0" applyNumberFormat="1" applyFill="1" applyBorder="1" applyAlignment="1" applyProtection="1" quotePrefix="1">
      <alignment horizontal="center"/>
      <protection hidden="1"/>
    </xf>
    <xf numFmtId="1" fontId="0" fillId="0" borderId="0" xfId="0" applyNumberFormat="1" applyAlignment="1">
      <alignment/>
    </xf>
    <xf numFmtId="0" fontId="21" fillId="0" borderId="0" xfId="0" applyFont="1" applyFill="1" applyBorder="1" applyAlignment="1">
      <alignment/>
    </xf>
    <xf numFmtId="192" fontId="0" fillId="0" borderId="0" xfId="42" applyNumberFormat="1" applyFont="1" applyAlignment="1">
      <alignment/>
    </xf>
    <xf numFmtId="171" fontId="0" fillId="0" borderId="0" xfId="42" applyFont="1" applyFill="1" applyBorder="1" applyAlignment="1" applyProtection="1" quotePrefix="1">
      <alignment horizontal="center"/>
      <protection hidden="1"/>
    </xf>
    <xf numFmtId="192" fontId="21" fillId="0" borderId="0" xfId="42" applyNumberFormat="1" applyFont="1" applyAlignment="1">
      <alignment/>
    </xf>
    <xf numFmtId="43" fontId="21" fillId="0" borderId="0" xfId="0" applyNumberFormat="1" applyFont="1" applyAlignment="1">
      <alignment/>
    </xf>
    <xf numFmtId="0" fontId="0" fillId="0" borderId="0" xfId="0" applyBorder="1" applyAlignment="1" applyProtection="1">
      <alignment/>
      <protection locked="0"/>
    </xf>
    <xf numFmtId="192" fontId="0" fillId="0" borderId="0" xfId="0" applyNumberFormat="1" applyAlignment="1">
      <alignment/>
    </xf>
    <xf numFmtId="192" fontId="0" fillId="0" borderId="0" xfId="42" applyNumberFormat="1" applyFont="1" applyFill="1" applyAlignment="1">
      <alignment/>
    </xf>
    <xf numFmtId="192" fontId="21" fillId="0" borderId="0" xfId="42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9" fontId="0" fillId="0" borderId="0" xfId="60" applyFill="1" applyBorder="1" applyAlignment="1">
      <alignment horizontal="center"/>
    </xf>
    <xf numFmtId="0" fontId="0" fillId="0" borderId="0" xfId="0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9" fontId="21" fillId="0" borderId="0" xfId="60" applyFont="1" applyFill="1" applyBorder="1" applyAlignment="1">
      <alignment horizontal="center"/>
    </xf>
    <xf numFmtId="192" fontId="0" fillId="22" borderId="0" xfId="42" applyNumberFormat="1" applyFont="1" applyFill="1" applyBorder="1" applyAlignment="1" applyProtection="1">
      <alignment horizontal="center"/>
      <protection hidden="1"/>
    </xf>
    <xf numFmtId="192" fontId="0" fillId="0" borderId="0" xfId="42" applyNumberFormat="1" applyFont="1" applyBorder="1" applyAlignment="1">
      <alignment horizontal="center"/>
    </xf>
    <xf numFmtId="192" fontId="0" fillId="0" borderId="0" xfId="42" applyNumberFormat="1" applyFont="1" applyBorder="1" applyAlignment="1" applyProtection="1">
      <alignment horizontal="center"/>
      <protection hidden="1"/>
    </xf>
    <xf numFmtId="192" fontId="0" fillId="24" borderId="0" xfId="42" applyNumberFormat="1" applyFont="1" applyFill="1" applyBorder="1" applyAlignment="1" applyProtection="1">
      <alignment horizontal="center"/>
      <protection hidden="1"/>
    </xf>
    <xf numFmtId="192" fontId="0" fillId="25" borderId="0" xfId="42" applyNumberFormat="1" applyFont="1" applyFill="1" applyBorder="1" applyAlignment="1" applyProtection="1">
      <alignment horizontal="center"/>
      <protection hidden="1"/>
    </xf>
    <xf numFmtId="192" fontId="0" fillId="3" borderId="0" xfId="42" applyNumberFormat="1" applyFont="1" applyFill="1" applyBorder="1" applyAlignment="1" applyProtection="1">
      <alignment horizontal="center"/>
      <protection hidden="1"/>
    </xf>
    <xf numFmtId="192" fontId="0" fillId="10" borderId="0" xfId="42" applyNumberFormat="1" applyFont="1" applyFill="1" applyBorder="1" applyAlignment="1" applyProtection="1">
      <alignment horizontal="center"/>
      <protection hidden="1"/>
    </xf>
    <xf numFmtId="192" fontId="0" fillId="26" borderId="0" xfId="42" applyNumberFormat="1" applyFont="1" applyFill="1" applyBorder="1" applyAlignment="1" applyProtection="1">
      <alignment horizontal="center"/>
      <protection hidden="1"/>
    </xf>
    <xf numFmtId="192" fontId="0" fillId="19" borderId="0" xfId="42" applyNumberFormat="1" applyFont="1" applyFill="1" applyBorder="1" applyAlignment="1" applyProtection="1">
      <alignment horizontal="center"/>
      <protection hidden="1"/>
    </xf>
    <xf numFmtId="192" fontId="0" fillId="7" borderId="0" xfId="42" applyNumberFormat="1" applyFont="1" applyFill="1" applyBorder="1" applyAlignment="1" applyProtection="1">
      <alignment horizontal="center"/>
      <protection hidden="1"/>
    </xf>
    <xf numFmtId="192" fontId="0" fillId="27" borderId="0" xfId="42" applyNumberFormat="1" applyFont="1" applyFill="1" applyBorder="1" applyAlignment="1" applyProtection="1">
      <alignment horizontal="center"/>
      <protection hidden="1"/>
    </xf>
    <xf numFmtId="192" fontId="0" fillId="20" borderId="0" xfId="42" applyNumberFormat="1" applyFont="1" applyFill="1" applyBorder="1" applyAlignment="1" applyProtection="1">
      <alignment horizontal="center"/>
      <protection hidden="1"/>
    </xf>
    <xf numFmtId="0" fontId="0" fillId="28" borderId="0" xfId="0" applyFill="1" applyBorder="1" applyAlignment="1">
      <alignment/>
    </xf>
    <xf numFmtId="0" fontId="0" fillId="28" borderId="0" xfId="0" applyFill="1" applyAlignment="1">
      <alignment/>
    </xf>
    <xf numFmtId="0" fontId="21" fillId="28" borderId="0" xfId="0" applyFont="1" applyFill="1" applyBorder="1" applyAlignment="1">
      <alignment horizontal="left"/>
    </xf>
    <xf numFmtId="0" fontId="21" fillId="28" borderId="0" xfId="0" applyFont="1" applyFill="1" applyBorder="1" applyAlignment="1">
      <alignment horizontal="center"/>
    </xf>
    <xf numFmtId="0" fontId="21" fillId="28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24"/>
        </patternFill>
      </fill>
    </dxf>
    <dxf>
      <fill>
        <patternFill>
          <bgColor indexed="24"/>
        </patternFill>
      </fill>
    </dxf>
    <dxf>
      <fill>
        <patternFill>
          <bgColor indexed="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1</xdr:row>
      <xdr:rowOff>152400</xdr:rowOff>
    </xdr:from>
    <xdr:ext cx="4638675" cy="409575"/>
    <xdr:sp>
      <xdr:nvSpPr>
        <xdr:cNvPr id="2" name="Text Box 21"/>
        <xdr:cNvSpPr txBox="1">
          <a:spLocks noChangeArrowheads="1"/>
        </xdr:cNvSpPr>
      </xdr:nvSpPr>
      <xdr:spPr>
        <a:xfrm>
          <a:off x="1543050" y="314325"/>
          <a:ext cx="4638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Using Indirect to Sum Values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871595\Local%20Settings\Temp\Copy%20of%20SUmifMultipleShe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Cost"/>
      <sheetName val="Loaded Cost"/>
      <sheetName val="Sales"/>
      <sheetName val="Start"/>
      <sheetName val="DS-4"/>
      <sheetName val="End"/>
      <sheetName val="Consumption"/>
    </sheetNames>
    <sheetDataSet>
      <sheetData sheetId="1">
        <row r="4">
          <cell r="C4" t="str">
            <v>Backing Furnace</v>
          </cell>
          <cell r="E4">
            <v>0.1</v>
          </cell>
        </row>
        <row r="5">
          <cell r="C5" t="str">
            <v>Baking Powder</v>
          </cell>
          <cell r="E5">
            <v>0.6</v>
          </cell>
        </row>
        <row r="6">
          <cell r="C6" t="str">
            <v>Baking Soda</v>
          </cell>
          <cell r="E6">
            <v>2.5</v>
          </cell>
        </row>
        <row r="7">
          <cell r="C7" t="str">
            <v>veggies</v>
          </cell>
        </row>
        <row r="8">
          <cell r="C8" t="str">
            <v>fruits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1:L11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2.7109375" style="0" customWidth="1"/>
    <col min="2" max="2" width="29.140625" style="0" bestFit="1" customWidth="1"/>
    <col min="3" max="3" width="9.140625" style="1" customWidth="1"/>
    <col min="4" max="4" width="15.421875" style="1" customWidth="1"/>
    <col min="5" max="5" width="9.140625" style="2" customWidth="1"/>
    <col min="6" max="7" width="9.140625" style="1" customWidth="1"/>
    <col min="8" max="8" width="12.00390625" style="2" bestFit="1" customWidth="1"/>
    <col min="9" max="9" width="13.140625" style="3" bestFit="1" customWidth="1"/>
    <col min="10" max="10" width="13.140625" style="1" bestFit="1" customWidth="1"/>
    <col min="11" max="11" width="9.421875" style="1" bestFit="1" customWidth="1"/>
    <col min="12" max="12" width="9.140625" style="36" customWidth="1"/>
  </cols>
  <sheetData>
    <row r="1" spans="1:12" ht="23.25" customHeight="1">
      <c r="A1" s="27" t="s">
        <v>34</v>
      </c>
      <c r="B1" s="27" t="s">
        <v>33</v>
      </c>
      <c r="C1" s="30" t="s">
        <v>3</v>
      </c>
      <c r="D1" s="30" t="s">
        <v>4</v>
      </c>
      <c r="E1" s="31" t="s">
        <v>5</v>
      </c>
      <c r="F1" s="30" t="s">
        <v>6</v>
      </c>
      <c r="G1" s="30" t="s">
        <v>7</v>
      </c>
      <c r="H1" s="31" t="s">
        <v>8</v>
      </c>
      <c r="I1" s="32" t="s">
        <v>9</v>
      </c>
      <c r="J1" s="33" t="s">
        <v>10</v>
      </c>
      <c r="K1" s="33" t="s">
        <v>11</v>
      </c>
      <c r="L1" s="30" t="s">
        <v>12</v>
      </c>
    </row>
    <row r="2" spans="1:12" ht="12.75">
      <c r="A2" s="26">
        <v>1</v>
      </c>
      <c r="B2" s="21" t="s">
        <v>13</v>
      </c>
      <c r="C2" s="8">
        <v>2.75</v>
      </c>
      <c r="D2" s="8"/>
      <c r="E2" s="6">
        <v>0</v>
      </c>
      <c r="F2" s="6">
        <v>0</v>
      </c>
      <c r="G2" s="8"/>
      <c r="H2" s="12">
        <v>20</v>
      </c>
      <c r="I2" s="10">
        <v>0</v>
      </c>
      <c r="J2" s="7">
        <v>0</v>
      </c>
      <c r="K2" s="7">
        <f>IF(ISERROR((H2*J2)/I2),0,(H2*J2)/I2)</f>
        <v>0</v>
      </c>
      <c r="L2" s="35">
        <f aca="true" t="shared" si="0" ref="L2:L9">IF(ISERROR(K2/($K$11)),"%",K2/($K$11))</f>
        <v>0</v>
      </c>
    </row>
    <row r="3" spans="1:12" ht="12.75">
      <c r="A3" s="26">
        <v>2</v>
      </c>
      <c r="B3" s="21" t="s">
        <v>14</v>
      </c>
      <c r="C3" s="8"/>
      <c r="D3" s="8"/>
      <c r="E3" s="6">
        <v>0</v>
      </c>
      <c r="F3" s="6">
        <v>0</v>
      </c>
      <c r="G3" s="8">
        <v>1</v>
      </c>
      <c r="H3" s="12">
        <v>44</v>
      </c>
      <c r="I3" s="10">
        <v>0</v>
      </c>
      <c r="J3" s="7">
        <v>0</v>
      </c>
      <c r="K3" s="7">
        <f>IF(ISERROR((H3*J3)/I3),0,(H3*J3)/I3)</f>
        <v>0</v>
      </c>
      <c r="L3" s="35">
        <f t="shared" si="0"/>
        <v>0</v>
      </c>
    </row>
    <row r="4" spans="1:12" ht="12.75">
      <c r="A4" s="26">
        <v>3</v>
      </c>
      <c r="B4" s="21" t="s">
        <v>15</v>
      </c>
      <c r="C4" s="8"/>
      <c r="D4" s="8">
        <v>1</v>
      </c>
      <c r="E4" s="6">
        <v>8</v>
      </c>
      <c r="F4" s="6">
        <v>0</v>
      </c>
      <c r="G4" s="8"/>
      <c r="H4" s="12">
        <v>2</v>
      </c>
      <c r="I4" s="10">
        <v>75</v>
      </c>
      <c r="J4" s="7">
        <v>2.5</v>
      </c>
      <c r="K4" s="7">
        <f>IF(ISERROR((H4*J4)/I4),0,(H4*J4)/I4)</f>
        <v>0.06666666666666667</v>
      </c>
      <c r="L4" s="35">
        <f t="shared" si="0"/>
        <v>1</v>
      </c>
    </row>
    <row r="5" spans="1:12" ht="12.75">
      <c r="A5" s="26">
        <v>4</v>
      </c>
      <c r="B5" s="21" t="s">
        <v>16</v>
      </c>
      <c r="C5" s="8"/>
      <c r="D5" s="8">
        <v>2</v>
      </c>
      <c r="E5" s="6">
        <v>0</v>
      </c>
      <c r="F5" s="6">
        <v>0</v>
      </c>
      <c r="G5" s="8"/>
      <c r="H5" s="12">
        <v>5</v>
      </c>
      <c r="I5" s="10">
        <v>0</v>
      </c>
      <c r="J5" s="7">
        <v>0</v>
      </c>
      <c r="K5" s="7">
        <f>IF(ISERROR((H5*J5)/I5),0,(H5*J5)/I5)</f>
        <v>0</v>
      </c>
      <c r="L5" s="35">
        <f t="shared" si="0"/>
        <v>0</v>
      </c>
    </row>
    <row r="6" spans="1:12" ht="12.75">
      <c r="A6" s="26">
        <v>5</v>
      </c>
      <c r="B6" s="21" t="s">
        <v>17</v>
      </c>
      <c r="C6" s="8">
        <v>1.5</v>
      </c>
      <c r="D6" s="8"/>
      <c r="E6" s="6">
        <v>0</v>
      </c>
      <c r="F6" s="6">
        <v>0</v>
      </c>
      <c r="G6" s="8"/>
      <c r="H6" s="12">
        <v>6</v>
      </c>
      <c r="I6" s="10">
        <v>0</v>
      </c>
      <c r="J6" s="7">
        <v>0</v>
      </c>
      <c r="K6" s="7">
        <f>IF(ISERROR((H6*J6)/I6),0,(H6*J6)/I6)</f>
        <v>0</v>
      </c>
      <c r="L6" s="35">
        <f t="shared" si="0"/>
        <v>0</v>
      </c>
    </row>
    <row r="7" spans="1:12" ht="12.75">
      <c r="A7" s="26">
        <v>6</v>
      </c>
      <c r="B7" s="21" t="s">
        <v>18</v>
      </c>
      <c r="C7" s="8"/>
      <c r="D7" s="8"/>
      <c r="E7" s="6">
        <v>0</v>
      </c>
      <c r="F7" s="6">
        <v>0</v>
      </c>
      <c r="G7" s="8">
        <v>2</v>
      </c>
      <c r="H7" s="12">
        <v>88</v>
      </c>
      <c r="I7" s="10">
        <v>0</v>
      </c>
      <c r="J7" s="7">
        <v>0</v>
      </c>
      <c r="K7" s="7">
        <f>IF(ISERROR((H7*#REF!)/I7),0,(H7*#REF!)/I7)</f>
        <v>0</v>
      </c>
      <c r="L7" s="35">
        <f t="shared" si="0"/>
        <v>0</v>
      </c>
    </row>
    <row r="8" spans="1:12" ht="12.75">
      <c r="A8" s="26">
        <v>7</v>
      </c>
      <c r="B8" s="21" t="s">
        <v>19</v>
      </c>
      <c r="C8" s="8"/>
      <c r="D8" s="8">
        <v>2</v>
      </c>
      <c r="E8" s="6">
        <v>0</v>
      </c>
      <c r="F8" s="6">
        <v>0</v>
      </c>
      <c r="G8" s="8"/>
      <c r="H8" s="12">
        <v>9</v>
      </c>
      <c r="I8" s="10">
        <v>0</v>
      </c>
      <c r="J8" s="7">
        <v>0</v>
      </c>
      <c r="K8" s="7">
        <f>IF(ISERROR((H8*J8)/I8),0,(H8*J8)/I8)</f>
        <v>0</v>
      </c>
      <c r="L8" s="35">
        <f t="shared" si="0"/>
        <v>0</v>
      </c>
    </row>
    <row r="9" spans="1:12" ht="12.75">
      <c r="A9" s="26">
        <v>8</v>
      </c>
      <c r="B9" s="21" t="s">
        <v>20</v>
      </c>
      <c r="C9" s="8">
        <v>1</v>
      </c>
      <c r="D9" s="8"/>
      <c r="E9" s="6">
        <v>0</v>
      </c>
      <c r="F9" s="6">
        <v>0</v>
      </c>
      <c r="G9" s="8"/>
      <c r="H9" s="12">
        <v>40</v>
      </c>
      <c r="I9" s="10">
        <v>0</v>
      </c>
      <c r="J9" s="7">
        <v>0</v>
      </c>
      <c r="K9" s="7">
        <f>IF(ISERROR((H9*J9)/I9),0,(H9*J9)/I9)</f>
        <v>0</v>
      </c>
      <c r="L9" s="35">
        <f t="shared" si="0"/>
        <v>0</v>
      </c>
    </row>
    <row r="10" spans="1:12" ht="12.75">
      <c r="A10" s="26"/>
      <c r="B10" s="21"/>
      <c r="C10" s="8"/>
      <c r="D10" s="8"/>
      <c r="E10" s="6"/>
      <c r="F10" s="6"/>
      <c r="G10" s="8"/>
      <c r="H10" s="12"/>
      <c r="I10" s="10"/>
      <c r="J10" s="7"/>
      <c r="K10" s="7"/>
      <c r="L10" s="35"/>
    </row>
    <row r="11" spans="1:12" ht="12.75">
      <c r="A11" s="4"/>
      <c r="B11" s="27" t="s">
        <v>29</v>
      </c>
      <c r="C11" s="33"/>
      <c r="D11" s="33"/>
      <c r="E11" s="34"/>
      <c r="F11" s="33"/>
      <c r="G11" s="33"/>
      <c r="H11" s="34">
        <f>SUM(H2:H10)</f>
        <v>214</v>
      </c>
      <c r="I11" s="32"/>
      <c r="J11" s="37"/>
      <c r="K11" s="37">
        <f>SUM(K2:K9)</f>
        <v>0.06666666666666667</v>
      </c>
      <c r="L11" s="38">
        <f>IF(ISERROR(K11/($K$11)),"%",K11/($K$11))</f>
        <v>1</v>
      </c>
    </row>
  </sheetData>
  <sheetProtection/>
  <conditionalFormatting sqref="L2:L10">
    <cfRule type="expression" priority="23" dxfId="0" stopIfTrue="1">
      <formula>$L2&gt;=LARGE($L$2:$L$9,3)</formula>
    </cfRule>
  </conditionalFormatting>
  <dataValidations count="1">
    <dataValidation type="list" allowBlank="1" showInputMessage="1" showErrorMessage="1" sqref="N1:N5">
      <formula1>prod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1:L1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.7109375" style="0" customWidth="1"/>
    <col min="2" max="2" width="29.140625" style="0" bestFit="1" customWidth="1"/>
    <col min="3" max="3" width="9.140625" style="1" customWidth="1"/>
    <col min="4" max="4" width="15.421875" style="1" customWidth="1"/>
    <col min="5" max="5" width="9.140625" style="2" customWidth="1"/>
    <col min="6" max="7" width="9.140625" style="1" customWidth="1"/>
    <col min="8" max="8" width="12.00390625" style="2" bestFit="1" customWidth="1"/>
    <col min="9" max="9" width="13.140625" style="3" bestFit="1" customWidth="1"/>
    <col min="10" max="10" width="13.140625" style="1" bestFit="1" customWidth="1"/>
    <col min="11" max="11" width="9.421875" style="1" bestFit="1" customWidth="1"/>
    <col min="12" max="12" width="9.140625" style="36" customWidth="1"/>
  </cols>
  <sheetData>
    <row r="1" spans="1:12" ht="23.25" customHeight="1">
      <c r="A1" s="27" t="s">
        <v>34</v>
      </c>
      <c r="B1" s="27" t="s">
        <v>33</v>
      </c>
      <c r="C1" s="33" t="s">
        <v>3</v>
      </c>
      <c r="D1" s="33" t="s">
        <v>4</v>
      </c>
      <c r="E1" s="34" t="s">
        <v>5</v>
      </c>
      <c r="F1" s="33" t="s">
        <v>6</v>
      </c>
      <c r="G1" s="33" t="s">
        <v>7</v>
      </c>
      <c r="H1" s="34" t="s">
        <v>8</v>
      </c>
      <c r="I1" s="32" t="s">
        <v>9</v>
      </c>
      <c r="J1" s="33" t="s">
        <v>10</v>
      </c>
      <c r="K1" s="33" t="s">
        <v>11</v>
      </c>
      <c r="L1" s="30" t="s">
        <v>12</v>
      </c>
    </row>
    <row r="2" spans="1:12" ht="12.75">
      <c r="A2" s="26">
        <v>1</v>
      </c>
      <c r="B2" s="21" t="s">
        <v>22</v>
      </c>
      <c r="C2" s="8">
        <v>2.75</v>
      </c>
      <c r="D2" s="8"/>
      <c r="E2" s="6">
        <v>0</v>
      </c>
      <c r="F2" s="6">
        <v>0</v>
      </c>
      <c r="G2" s="8"/>
      <c r="H2" s="12">
        <v>22</v>
      </c>
      <c r="I2" s="10">
        <v>0</v>
      </c>
      <c r="J2" s="7">
        <v>0</v>
      </c>
      <c r="K2" s="7">
        <f>IF(ISERROR((H2*J2)/I2),0,(H2*J2)/I2)</f>
        <v>0</v>
      </c>
      <c r="L2" s="35" t="str">
        <f aca="true" t="shared" si="0" ref="L2:L9">IF(ISERROR(K2/($K$11)),"%",K2/($K$11))</f>
        <v>%</v>
      </c>
    </row>
    <row r="3" spans="1:12" ht="12.75">
      <c r="A3" s="26">
        <v>2</v>
      </c>
      <c r="B3" s="11" t="s">
        <v>13</v>
      </c>
      <c r="C3" s="28">
        <v>10</v>
      </c>
      <c r="D3" s="8"/>
      <c r="E3" s="6">
        <v>0</v>
      </c>
      <c r="F3" s="6">
        <v>0</v>
      </c>
      <c r="G3" s="8">
        <v>1</v>
      </c>
      <c r="H3" s="12">
        <v>44</v>
      </c>
      <c r="I3" s="10">
        <v>0</v>
      </c>
      <c r="J3" s="7">
        <v>0</v>
      </c>
      <c r="K3" s="7">
        <f>IF(ISERROR((H3*J3)/I3),0,(H3*J3)/I3)</f>
        <v>0</v>
      </c>
      <c r="L3" s="35" t="str">
        <f t="shared" si="0"/>
        <v>%</v>
      </c>
    </row>
    <row r="4" spans="1:12" ht="12.75">
      <c r="A4" s="26">
        <v>3</v>
      </c>
      <c r="B4" s="21" t="s">
        <v>21</v>
      </c>
      <c r="C4" s="8"/>
      <c r="D4" s="8">
        <v>1</v>
      </c>
      <c r="E4" s="6">
        <v>0</v>
      </c>
      <c r="F4" s="6">
        <v>0</v>
      </c>
      <c r="G4" s="8"/>
      <c r="H4" s="12">
        <v>11</v>
      </c>
      <c r="I4" s="10">
        <v>0</v>
      </c>
      <c r="J4" s="7">
        <v>0</v>
      </c>
      <c r="K4" s="7">
        <f>IF(ISERROR((H4*J4)/I4),0,(H4*J4)/I4)</f>
        <v>0</v>
      </c>
      <c r="L4" s="35" t="str">
        <f t="shared" si="0"/>
        <v>%</v>
      </c>
    </row>
    <row r="5" spans="1:12" ht="12.75">
      <c r="A5" s="26">
        <v>4</v>
      </c>
      <c r="B5" s="21" t="s">
        <v>28</v>
      </c>
      <c r="C5" s="8"/>
      <c r="D5" s="8">
        <v>2</v>
      </c>
      <c r="E5" s="6">
        <v>0</v>
      </c>
      <c r="F5" s="6">
        <v>0</v>
      </c>
      <c r="G5" s="8"/>
      <c r="H5" s="12">
        <v>77</v>
      </c>
      <c r="I5" s="10">
        <v>0</v>
      </c>
      <c r="J5" s="7">
        <v>0</v>
      </c>
      <c r="K5" s="7">
        <f>IF(ISERROR((H5*J5)/I5),0,(H5*J5)/I5)</f>
        <v>0</v>
      </c>
      <c r="L5" s="35" t="str">
        <f t="shared" si="0"/>
        <v>%</v>
      </c>
    </row>
    <row r="6" spans="1:12" ht="12.75">
      <c r="A6" s="26">
        <v>5</v>
      </c>
      <c r="B6" s="21" t="s">
        <v>17</v>
      </c>
      <c r="C6" s="8">
        <v>1.5</v>
      </c>
      <c r="D6" s="8"/>
      <c r="E6" s="6">
        <v>0</v>
      </c>
      <c r="F6" s="6">
        <v>0</v>
      </c>
      <c r="G6" s="8"/>
      <c r="H6" s="12">
        <v>88</v>
      </c>
      <c r="I6" s="10">
        <v>0</v>
      </c>
      <c r="J6" s="7">
        <v>0</v>
      </c>
      <c r="K6" s="7">
        <f>IF(ISERROR((H6*J6)/I6),0,(H6*J6)/I6)</f>
        <v>0</v>
      </c>
      <c r="L6" s="35" t="str">
        <f t="shared" si="0"/>
        <v>%</v>
      </c>
    </row>
    <row r="7" spans="1:12" ht="12.75">
      <c r="A7" s="26">
        <v>6</v>
      </c>
      <c r="B7" s="21" t="s">
        <v>18</v>
      </c>
      <c r="C7" s="8"/>
      <c r="D7" s="8"/>
      <c r="E7" s="6">
        <v>0</v>
      </c>
      <c r="F7" s="6">
        <v>0</v>
      </c>
      <c r="G7" s="8">
        <v>2</v>
      </c>
      <c r="H7" s="12">
        <v>644</v>
      </c>
      <c r="I7" s="10">
        <v>0</v>
      </c>
      <c r="J7" s="7">
        <v>0</v>
      </c>
      <c r="K7" s="7">
        <f>IF(ISERROR((H7*#REF!)/I7),0,(H7*#REF!)/I7)</f>
        <v>0</v>
      </c>
      <c r="L7" s="35" t="str">
        <f t="shared" si="0"/>
        <v>%</v>
      </c>
    </row>
    <row r="8" spans="1:12" ht="12.75">
      <c r="A8" s="26">
        <v>7</v>
      </c>
      <c r="B8" s="21" t="s">
        <v>19</v>
      </c>
      <c r="C8" s="8"/>
      <c r="D8" s="8">
        <v>2</v>
      </c>
      <c r="E8" s="6">
        <v>0</v>
      </c>
      <c r="F8" s="6">
        <v>0</v>
      </c>
      <c r="G8" s="8"/>
      <c r="H8" s="12">
        <v>33</v>
      </c>
      <c r="I8" s="10">
        <v>0</v>
      </c>
      <c r="J8" s="7">
        <v>0</v>
      </c>
      <c r="K8" s="7">
        <f>IF(ISERROR((H8*J8)/I8),0,(H8*J8)/I8)</f>
        <v>0</v>
      </c>
      <c r="L8" s="35" t="str">
        <f t="shared" si="0"/>
        <v>%</v>
      </c>
    </row>
    <row r="9" spans="1:12" ht="12.75">
      <c r="A9" s="26"/>
      <c r="B9" s="21"/>
      <c r="C9" s="8"/>
      <c r="D9" s="8"/>
      <c r="E9" s="6">
        <v>0</v>
      </c>
      <c r="F9" s="6">
        <v>0</v>
      </c>
      <c r="G9" s="8"/>
      <c r="H9" s="12"/>
      <c r="I9" s="10">
        <v>0</v>
      </c>
      <c r="J9" s="7">
        <v>0</v>
      </c>
      <c r="K9" s="7">
        <f>IF(ISERROR((H9*J9)/I9),0,(H9*J9)/I9)</f>
        <v>0</v>
      </c>
      <c r="L9" s="35" t="str">
        <f t="shared" si="0"/>
        <v>%</v>
      </c>
    </row>
    <row r="10" spans="1:12" ht="12.75">
      <c r="A10" s="26"/>
      <c r="B10" s="21"/>
      <c r="C10" s="8"/>
      <c r="D10" s="8"/>
      <c r="E10" s="6"/>
      <c r="F10" s="6"/>
      <c r="G10" s="8"/>
      <c r="H10" s="12"/>
      <c r="I10" s="10"/>
      <c r="J10" s="7"/>
      <c r="K10" s="7"/>
      <c r="L10" s="35"/>
    </row>
    <row r="11" spans="1:12" ht="12.75">
      <c r="A11" s="4"/>
      <c r="B11" s="27" t="s">
        <v>29</v>
      </c>
      <c r="C11" s="5"/>
      <c r="D11" s="5"/>
      <c r="E11" s="9"/>
      <c r="F11" s="5"/>
      <c r="G11" s="5"/>
      <c r="H11" s="9">
        <f>SUM(H2:H10)</f>
        <v>919</v>
      </c>
      <c r="I11" s="10"/>
      <c r="J11" s="7"/>
      <c r="K11" s="7">
        <f>SUM(K2:K9)</f>
        <v>0</v>
      </c>
      <c r="L11" s="35" t="str">
        <f>IF(ISERROR(K11/($K$11)),"%",K11/($K$11))</f>
        <v>%</v>
      </c>
    </row>
  </sheetData>
  <sheetProtection/>
  <conditionalFormatting sqref="L2:L10">
    <cfRule type="expression" priority="25" dxfId="0" stopIfTrue="1">
      <formula>$L2&gt;=LARGE($L$2:$L$9,3)</formula>
    </cfRule>
  </conditionalFormatting>
  <dataValidations count="1">
    <dataValidation type="list" allowBlank="1" showInputMessage="1" showErrorMessage="1" sqref="N1:N5">
      <formula1>prod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4"/>
  </sheetPr>
  <dimension ref="A1:L11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.7109375" style="0" customWidth="1"/>
    <col min="2" max="2" width="29.140625" style="0" bestFit="1" customWidth="1"/>
    <col min="3" max="3" width="9.140625" style="1" customWidth="1"/>
    <col min="4" max="4" width="15.421875" style="1" customWidth="1"/>
    <col min="5" max="5" width="9.140625" style="2" customWidth="1"/>
    <col min="6" max="7" width="9.140625" style="1" customWidth="1"/>
    <col min="8" max="8" width="12.00390625" style="2" bestFit="1" customWidth="1"/>
    <col min="9" max="9" width="13.140625" style="3" bestFit="1" customWidth="1"/>
    <col min="10" max="10" width="13.140625" style="1" bestFit="1" customWidth="1"/>
    <col min="11" max="11" width="9.421875" style="1" bestFit="1" customWidth="1"/>
    <col min="12" max="12" width="9.140625" style="36" customWidth="1"/>
  </cols>
  <sheetData>
    <row r="1" spans="1:12" ht="23.25" customHeight="1">
      <c r="A1" s="29" t="s">
        <v>34</v>
      </c>
      <c r="B1" s="27" t="s">
        <v>33</v>
      </c>
      <c r="C1" s="33" t="s">
        <v>3</v>
      </c>
      <c r="D1" s="33" t="s">
        <v>4</v>
      </c>
      <c r="E1" s="34" t="s">
        <v>5</v>
      </c>
      <c r="F1" s="33" t="s">
        <v>6</v>
      </c>
      <c r="G1" s="33" t="s">
        <v>7</v>
      </c>
      <c r="H1" s="34" t="s">
        <v>8</v>
      </c>
      <c r="I1" s="32" t="s">
        <v>9</v>
      </c>
      <c r="J1" s="33" t="s">
        <v>10</v>
      </c>
      <c r="K1" s="33" t="s">
        <v>11</v>
      </c>
      <c r="L1" s="30" t="s">
        <v>12</v>
      </c>
    </row>
    <row r="2" spans="1:12" ht="12.75">
      <c r="A2" s="26">
        <v>1</v>
      </c>
      <c r="B2" s="21" t="s">
        <v>23</v>
      </c>
      <c r="C2" s="8">
        <v>2.75</v>
      </c>
      <c r="D2" s="8"/>
      <c r="E2" s="6">
        <v>0</v>
      </c>
      <c r="F2" s="6">
        <v>0</v>
      </c>
      <c r="G2" s="8"/>
      <c r="H2" s="12">
        <v>33</v>
      </c>
      <c r="I2" s="10">
        <v>0</v>
      </c>
      <c r="J2" s="7">
        <v>0</v>
      </c>
      <c r="K2" s="7">
        <f>IF(ISERROR((H2*J2)/I2),0,(H2*J2)/I2)</f>
        <v>0</v>
      </c>
      <c r="L2" s="35" t="str">
        <f aca="true" t="shared" si="0" ref="L2:L9">IF(ISERROR(K2/($K$11)),"%",K2/($K$11))</f>
        <v>%</v>
      </c>
    </row>
    <row r="3" spans="1:12" ht="12.75">
      <c r="A3" s="26">
        <v>2</v>
      </c>
      <c r="B3" s="11" t="s">
        <v>26</v>
      </c>
      <c r="C3" s="28">
        <v>10</v>
      </c>
      <c r="D3" s="8"/>
      <c r="E3" s="6">
        <v>0</v>
      </c>
      <c r="F3" s="6">
        <v>0</v>
      </c>
      <c r="G3" s="8">
        <v>1</v>
      </c>
      <c r="H3" s="12">
        <v>22</v>
      </c>
      <c r="I3" s="10">
        <v>0</v>
      </c>
      <c r="J3" s="7">
        <v>0</v>
      </c>
      <c r="K3" s="7">
        <f>IF(ISERROR((H3*J3)/I3),0,(H3*J3)/I3)</f>
        <v>0</v>
      </c>
      <c r="L3" s="35" t="str">
        <f t="shared" si="0"/>
        <v>%</v>
      </c>
    </row>
    <row r="4" spans="1:12" ht="12.75">
      <c r="A4" s="26">
        <v>3</v>
      </c>
      <c r="B4" s="21" t="s">
        <v>22</v>
      </c>
      <c r="C4" s="8"/>
      <c r="D4" s="8">
        <v>1</v>
      </c>
      <c r="E4" s="6">
        <v>0</v>
      </c>
      <c r="F4" s="6">
        <v>0</v>
      </c>
      <c r="G4" s="8"/>
      <c r="H4" s="12">
        <v>11</v>
      </c>
      <c r="I4" s="10">
        <v>0</v>
      </c>
      <c r="J4" s="7">
        <v>0</v>
      </c>
      <c r="K4" s="7">
        <f>IF(ISERROR((H4*J4)/I4),0,(H4*J4)/I4)</f>
        <v>0</v>
      </c>
      <c r="L4" s="35" t="str">
        <f t="shared" si="0"/>
        <v>%</v>
      </c>
    </row>
    <row r="5" spans="1:12" ht="12.75">
      <c r="A5" s="26">
        <v>4</v>
      </c>
      <c r="B5" s="21" t="s">
        <v>25</v>
      </c>
      <c r="C5" s="8"/>
      <c r="D5" s="8">
        <v>2</v>
      </c>
      <c r="E5" s="6">
        <v>0</v>
      </c>
      <c r="F5" s="6">
        <v>0</v>
      </c>
      <c r="G5" s="8"/>
      <c r="H5" s="12">
        <v>66</v>
      </c>
      <c r="I5" s="10">
        <v>0</v>
      </c>
      <c r="J5" s="7">
        <v>0</v>
      </c>
      <c r="K5" s="7">
        <f>IF(ISERROR((H5*J5)/I5),0,(H5*J5)/I5)</f>
        <v>0</v>
      </c>
      <c r="L5" s="35" t="str">
        <f t="shared" si="0"/>
        <v>%</v>
      </c>
    </row>
    <row r="6" spans="1:12" ht="12.75">
      <c r="A6" s="26">
        <v>5</v>
      </c>
      <c r="B6" s="21" t="s">
        <v>27</v>
      </c>
      <c r="C6" s="8">
        <v>1.5</v>
      </c>
      <c r="D6" s="8"/>
      <c r="E6" s="6">
        <v>0</v>
      </c>
      <c r="F6" s="6">
        <v>0</v>
      </c>
      <c r="G6" s="8"/>
      <c r="H6" s="12">
        <v>77</v>
      </c>
      <c r="I6" s="10">
        <v>0</v>
      </c>
      <c r="J6" s="7">
        <v>0</v>
      </c>
      <c r="K6" s="7">
        <f>IF(ISERROR((H6*J6)/I6),0,(H6*J6)/I6)</f>
        <v>0</v>
      </c>
      <c r="L6" s="35" t="str">
        <f t="shared" si="0"/>
        <v>%</v>
      </c>
    </row>
    <row r="7" spans="1:12" ht="12.75">
      <c r="A7" s="26">
        <v>6</v>
      </c>
      <c r="B7" s="21" t="s">
        <v>18</v>
      </c>
      <c r="C7" s="8"/>
      <c r="D7" s="8"/>
      <c r="E7" s="6">
        <v>0</v>
      </c>
      <c r="F7" s="6">
        <v>0</v>
      </c>
      <c r="G7" s="8">
        <v>3</v>
      </c>
      <c r="H7" s="12">
        <v>3</v>
      </c>
      <c r="I7" s="10">
        <v>0</v>
      </c>
      <c r="J7" s="7">
        <v>0</v>
      </c>
      <c r="K7" s="7">
        <f>IF(ISERROR((H7*#REF!)/I7),0,(H7*#REF!)/I7)</f>
        <v>0</v>
      </c>
      <c r="L7" s="35" t="str">
        <f t="shared" si="0"/>
        <v>%</v>
      </c>
    </row>
    <row r="8" spans="1:12" ht="12.75">
      <c r="A8" s="26">
        <v>7</v>
      </c>
      <c r="B8" s="21" t="s">
        <v>24</v>
      </c>
      <c r="C8" s="8"/>
      <c r="D8" s="8">
        <v>2</v>
      </c>
      <c r="E8" s="6">
        <v>0</v>
      </c>
      <c r="F8" s="6">
        <v>0</v>
      </c>
      <c r="G8" s="8"/>
      <c r="H8" s="12">
        <v>6</v>
      </c>
      <c r="I8" s="10">
        <v>0</v>
      </c>
      <c r="J8" s="7">
        <v>0</v>
      </c>
      <c r="K8" s="7">
        <f>IF(ISERROR((H8*J8)/I8),0,(H8*J8)/I8)</f>
        <v>0</v>
      </c>
      <c r="L8" s="35" t="str">
        <f t="shared" si="0"/>
        <v>%</v>
      </c>
    </row>
    <row r="9" spans="1:12" ht="12.75">
      <c r="A9" s="26">
        <v>8</v>
      </c>
      <c r="B9" s="21" t="s">
        <v>21</v>
      </c>
      <c r="C9" s="8">
        <v>1</v>
      </c>
      <c r="D9" s="8"/>
      <c r="E9" s="6">
        <v>0</v>
      </c>
      <c r="F9" s="6">
        <v>0</v>
      </c>
      <c r="G9" s="8"/>
      <c r="H9" s="12">
        <v>99</v>
      </c>
      <c r="I9" s="10">
        <v>0</v>
      </c>
      <c r="J9" s="7">
        <v>0</v>
      </c>
      <c r="K9" s="7">
        <f>IF(ISERROR((H9*J9)/I9),0,(H9*J9)/I9)</f>
        <v>0</v>
      </c>
      <c r="L9" s="35" t="str">
        <f t="shared" si="0"/>
        <v>%</v>
      </c>
    </row>
    <row r="10" spans="1:12" ht="12.75">
      <c r="A10" s="26"/>
      <c r="B10" s="21"/>
      <c r="C10" s="8"/>
      <c r="D10" s="8"/>
      <c r="E10" s="6"/>
      <c r="F10" s="6"/>
      <c r="G10" s="8"/>
      <c r="H10" s="12"/>
      <c r="I10" s="10"/>
      <c r="J10" s="7"/>
      <c r="K10" s="7"/>
      <c r="L10" s="35"/>
    </row>
    <row r="11" spans="1:12" ht="12.75">
      <c r="A11" s="4"/>
      <c r="B11" s="27" t="s">
        <v>29</v>
      </c>
      <c r="C11" s="5"/>
      <c r="D11" s="5"/>
      <c r="E11" s="9"/>
      <c r="F11" s="5"/>
      <c r="G11" s="5"/>
      <c r="H11" s="9">
        <f>SUM(H2:H10)</f>
        <v>317</v>
      </c>
      <c r="I11" s="10"/>
      <c r="J11" s="7"/>
      <c r="K11" s="7">
        <f>SUM(K2:K9)</f>
        <v>0</v>
      </c>
      <c r="L11" s="35" t="str">
        <f>IF(ISERROR(K11/($K$11)),"%",K11/($K$11))</f>
        <v>%</v>
      </c>
    </row>
  </sheetData>
  <sheetProtection/>
  <conditionalFormatting sqref="L2:L10">
    <cfRule type="expression" priority="24" dxfId="0" stopIfTrue="1">
      <formula>$L2&gt;=LARGE($L$2:$L$9,3)</formula>
    </cfRule>
  </conditionalFormatting>
  <dataValidations count="1">
    <dataValidation type="list" allowBlank="1" showInputMessage="1" showErrorMessage="1" sqref="N1:N5">
      <formula1>prod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9:M50"/>
  <sheetViews>
    <sheetView showGridLines="0" showRowColHeaders="0" tabSelected="1" zoomScalePageLayoutView="0" workbookViewId="0" topLeftCell="A1">
      <selection activeCell="K18" sqref="K18"/>
    </sheetView>
  </sheetViews>
  <sheetFormatPr defaultColWidth="9.140625" defaultRowHeight="12.75"/>
  <cols>
    <col min="1" max="1" width="21.28125" style="4" customWidth="1"/>
    <col min="5" max="8" width="9.281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9" ht="12.75">
      <c r="A9" s="51"/>
      <c r="B9" s="52"/>
      <c r="C9" s="52"/>
      <c r="D9" s="52"/>
      <c r="E9" s="52"/>
      <c r="F9" s="52"/>
      <c r="G9" s="52"/>
      <c r="H9" s="52"/>
      <c r="I9" s="52"/>
    </row>
    <row r="10" spans="1:9" ht="12.75">
      <c r="A10" s="51"/>
      <c r="B10" s="52"/>
      <c r="C10" s="52"/>
      <c r="D10" s="52"/>
      <c r="E10" s="52"/>
      <c r="F10" s="52"/>
      <c r="G10" s="52"/>
      <c r="H10" s="52"/>
      <c r="I10" s="52"/>
    </row>
    <row r="11" spans="1:9" ht="12.75">
      <c r="A11" s="51"/>
      <c r="B11" s="52"/>
      <c r="C11" s="52"/>
      <c r="D11" s="52"/>
      <c r="E11" s="52"/>
      <c r="F11" s="52"/>
      <c r="G11" s="52"/>
      <c r="H11" s="52"/>
      <c r="I11" s="52"/>
    </row>
    <row r="13" spans="1:8" ht="12.75">
      <c r="A13" s="13" t="s">
        <v>30</v>
      </c>
      <c r="E13" s="19">
        <v>5</v>
      </c>
      <c r="F13" s="19">
        <v>10</v>
      </c>
      <c r="G13" s="19">
        <v>15</v>
      </c>
      <c r="H13" s="19">
        <f>SUM(E13:G13)</f>
        <v>30</v>
      </c>
    </row>
    <row r="14" spans="2:10" ht="12.75"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53" t="s">
        <v>35</v>
      </c>
      <c r="B15" s="54" t="s">
        <v>0</v>
      </c>
      <c r="C15" s="54" t="s">
        <v>1</v>
      </c>
      <c r="D15" s="54" t="s">
        <v>2</v>
      </c>
      <c r="E15" s="54" t="s">
        <v>0</v>
      </c>
      <c r="F15" s="54" t="s">
        <v>1</v>
      </c>
      <c r="G15" s="54" t="s">
        <v>2</v>
      </c>
      <c r="H15" s="54" t="s">
        <v>29</v>
      </c>
      <c r="I15" s="54" t="s">
        <v>32</v>
      </c>
      <c r="J15" s="4"/>
    </row>
    <row r="16" spans="10:12" ht="12.75">
      <c r="J16" s="18"/>
      <c r="K16" s="18"/>
      <c r="L16" s="18"/>
    </row>
    <row r="17" spans="1:13" ht="12.75">
      <c r="A17" s="4" t="s">
        <v>15</v>
      </c>
      <c r="B17" s="14">
        <f ca="1">SUMIF(INDIRECT("'"&amp;B$15&amp;"'!B2:B10"),$A17,INDIRECT("'"&amp;B$15&amp;"'!$H$2:$H$10"))</f>
        <v>2</v>
      </c>
      <c r="C17" s="14">
        <f aca="true" ca="1" t="shared" si="0" ref="C17:D31">SUMIF(INDIRECT("'"&amp;C$15&amp;"'!B2:B10"),$A17,INDIRECT("'"&amp;C$15&amp;"'!$H$2:$H$10"))</f>
        <v>0</v>
      </c>
      <c r="D17" s="14">
        <f ca="1" t="shared" si="0"/>
        <v>0</v>
      </c>
      <c r="E17" s="17">
        <f aca="true" t="shared" si="1" ref="E17:E31">B17*E$13</f>
        <v>10</v>
      </c>
      <c r="F17" s="17">
        <f aca="true" t="shared" si="2" ref="F17:F31">C17*F$13</f>
        <v>0</v>
      </c>
      <c r="G17" s="17">
        <f aca="true" t="shared" si="3" ref="G17:G31">D17*G$13</f>
        <v>0</v>
      </c>
      <c r="H17" s="19">
        <f aca="true" t="shared" si="4" ref="H17:H31">SUM(E17:G17)</f>
        <v>10</v>
      </c>
      <c r="I17" s="15">
        <f aca="true" t="shared" si="5" ref="I17:I31">H17-H36</f>
        <v>0</v>
      </c>
      <c r="J17" s="18"/>
      <c r="K17" s="18"/>
      <c r="L17" s="18"/>
      <c r="M17" s="20"/>
    </row>
    <row r="18" spans="1:13" ht="12.75">
      <c r="A18" s="4" t="s">
        <v>23</v>
      </c>
      <c r="B18" s="14">
        <f aca="true" ca="1" t="shared" si="6" ref="B18:B31">SUMIF(INDIRECT("'"&amp;B$15&amp;"'!B2:B10"),$A18,INDIRECT("'"&amp;B$15&amp;"'!$H$2:$H$10"))</f>
        <v>0</v>
      </c>
      <c r="C18" s="14">
        <f ca="1" t="shared" si="0"/>
        <v>0</v>
      </c>
      <c r="D18" s="14">
        <f ca="1" t="shared" si="0"/>
        <v>33</v>
      </c>
      <c r="E18" s="17">
        <f t="shared" si="1"/>
        <v>0</v>
      </c>
      <c r="F18" s="17">
        <f t="shared" si="2"/>
        <v>0</v>
      </c>
      <c r="G18" s="17">
        <f>D18*G$13</f>
        <v>495</v>
      </c>
      <c r="H18" s="19">
        <f t="shared" si="4"/>
        <v>495</v>
      </c>
      <c r="I18" s="15">
        <f t="shared" si="5"/>
        <v>0</v>
      </c>
      <c r="J18" s="18"/>
      <c r="K18" s="18"/>
      <c r="L18" s="18"/>
      <c r="M18" s="20"/>
    </row>
    <row r="19" spans="1:13" ht="12.75">
      <c r="A19" s="4" t="s">
        <v>20</v>
      </c>
      <c r="B19" s="14">
        <f ca="1" t="shared" si="6"/>
        <v>40</v>
      </c>
      <c r="C19" s="14">
        <f ca="1" t="shared" si="0"/>
        <v>77</v>
      </c>
      <c r="D19" s="14">
        <f ca="1" t="shared" si="0"/>
        <v>0</v>
      </c>
      <c r="E19" s="17">
        <f t="shared" si="1"/>
        <v>200</v>
      </c>
      <c r="F19" s="17">
        <f t="shared" si="2"/>
        <v>770</v>
      </c>
      <c r="G19" s="17">
        <f t="shared" si="3"/>
        <v>0</v>
      </c>
      <c r="H19" s="19">
        <f t="shared" si="4"/>
        <v>970</v>
      </c>
      <c r="I19" s="15">
        <f t="shared" si="5"/>
        <v>0</v>
      </c>
      <c r="J19" s="18"/>
      <c r="K19" s="18"/>
      <c r="L19" s="18"/>
      <c r="M19" s="20"/>
    </row>
    <row r="20" spans="1:13" ht="12.75">
      <c r="A20" s="4" t="s">
        <v>16</v>
      </c>
      <c r="B20" s="14">
        <f ca="1" t="shared" si="6"/>
        <v>5</v>
      </c>
      <c r="C20" s="14">
        <f ca="1" t="shared" si="0"/>
        <v>0</v>
      </c>
      <c r="D20" s="14">
        <f ca="1" t="shared" si="0"/>
        <v>0</v>
      </c>
      <c r="E20" s="17">
        <f t="shared" si="1"/>
        <v>25</v>
      </c>
      <c r="F20" s="17">
        <f t="shared" si="2"/>
        <v>0</v>
      </c>
      <c r="G20" s="17">
        <f t="shared" si="3"/>
        <v>0</v>
      </c>
      <c r="H20" s="19">
        <f t="shared" si="4"/>
        <v>25</v>
      </c>
      <c r="I20" s="15">
        <f t="shared" si="5"/>
        <v>0</v>
      </c>
      <c r="J20" s="18"/>
      <c r="K20" s="18"/>
      <c r="L20" s="18"/>
      <c r="M20" s="20"/>
    </row>
    <row r="21" spans="1:13" ht="12.75">
      <c r="A21" s="4" t="s">
        <v>19</v>
      </c>
      <c r="B21" s="14">
        <f ca="1" t="shared" si="6"/>
        <v>9</v>
      </c>
      <c r="C21" s="14">
        <f ca="1" t="shared" si="0"/>
        <v>33</v>
      </c>
      <c r="D21" s="14">
        <f ca="1" t="shared" si="0"/>
        <v>0</v>
      </c>
      <c r="E21" s="17">
        <f t="shared" si="1"/>
        <v>45</v>
      </c>
      <c r="F21" s="17">
        <f t="shared" si="2"/>
        <v>330</v>
      </c>
      <c r="G21" s="17">
        <f t="shared" si="3"/>
        <v>0</v>
      </c>
      <c r="H21" s="19">
        <f t="shared" si="4"/>
        <v>375</v>
      </c>
      <c r="I21" s="15">
        <f t="shared" si="5"/>
        <v>0</v>
      </c>
      <c r="J21" s="18"/>
      <c r="K21" s="18"/>
      <c r="L21" s="18"/>
      <c r="M21" s="20"/>
    </row>
    <row r="22" spans="1:13" ht="12.75">
      <c r="A22" s="4" t="s">
        <v>18</v>
      </c>
      <c r="B22" s="14">
        <f ca="1" t="shared" si="6"/>
        <v>88</v>
      </c>
      <c r="C22" s="14">
        <f ca="1" t="shared" si="0"/>
        <v>644</v>
      </c>
      <c r="D22" s="14">
        <f ca="1" t="shared" si="0"/>
        <v>3</v>
      </c>
      <c r="E22" s="17">
        <f t="shared" si="1"/>
        <v>440</v>
      </c>
      <c r="F22" s="17">
        <f t="shared" si="2"/>
        <v>6440</v>
      </c>
      <c r="G22" s="17">
        <f t="shared" si="3"/>
        <v>45</v>
      </c>
      <c r="H22" s="19">
        <f t="shared" si="4"/>
        <v>6925</v>
      </c>
      <c r="I22" s="15">
        <f t="shared" si="5"/>
        <v>0</v>
      </c>
      <c r="J22" s="18"/>
      <c r="K22" s="18"/>
      <c r="L22" s="18"/>
      <c r="M22" s="20"/>
    </row>
    <row r="23" spans="1:13" ht="12.75">
      <c r="A23" s="4" t="s">
        <v>13</v>
      </c>
      <c r="B23" s="14">
        <f ca="1" t="shared" si="6"/>
        <v>20</v>
      </c>
      <c r="C23" s="14">
        <f ca="1" t="shared" si="0"/>
        <v>44</v>
      </c>
      <c r="D23" s="14">
        <f ca="1" t="shared" si="0"/>
        <v>0</v>
      </c>
      <c r="E23" s="17">
        <f t="shared" si="1"/>
        <v>100</v>
      </c>
      <c r="F23" s="17">
        <f t="shared" si="2"/>
        <v>440</v>
      </c>
      <c r="G23" s="17">
        <f t="shared" si="3"/>
        <v>0</v>
      </c>
      <c r="H23" s="19">
        <f t="shared" si="4"/>
        <v>540</v>
      </c>
      <c r="I23" s="15">
        <f t="shared" si="5"/>
        <v>0</v>
      </c>
      <c r="J23" s="18"/>
      <c r="K23" s="18"/>
      <c r="L23" s="18"/>
      <c r="M23" s="20"/>
    </row>
    <row r="24" spans="1:13" ht="12.75">
      <c r="A24" s="4" t="s">
        <v>22</v>
      </c>
      <c r="B24" s="14">
        <f ca="1" t="shared" si="6"/>
        <v>0</v>
      </c>
      <c r="C24" s="14">
        <f ca="1" t="shared" si="0"/>
        <v>22</v>
      </c>
      <c r="D24" s="14">
        <f ca="1" t="shared" si="0"/>
        <v>11</v>
      </c>
      <c r="E24" s="17">
        <f t="shared" si="1"/>
        <v>0</v>
      </c>
      <c r="F24" s="17">
        <f t="shared" si="2"/>
        <v>220</v>
      </c>
      <c r="G24" s="17">
        <f t="shared" si="3"/>
        <v>165</v>
      </c>
      <c r="H24" s="19">
        <f t="shared" si="4"/>
        <v>385</v>
      </c>
      <c r="I24" s="15">
        <f t="shared" si="5"/>
        <v>0</v>
      </c>
      <c r="J24" s="18"/>
      <c r="K24" s="18"/>
      <c r="L24" s="18"/>
      <c r="M24" s="20"/>
    </row>
    <row r="25" spans="1:13" ht="12.75">
      <c r="A25" s="4" t="s">
        <v>26</v>
      </c>
      <c r="B25" s="14">
        <f ca="1" t="shared" si="6"/>
        <v>0</v>
      </c>
      <c r="C25" s="14">
        <f ca="1" t="shared" si="0"/>
        <v>0</v>
      </c>
      <c r="D25" s="14">
        <f ca="1" t="shared" si="0"/>
        <v>22</v>
      </c>
      <c r="E25" s="17">
        <f t="shared" si="1"/>
        <v>0</v>
      </c>
      <c r="F25" s="17">
        <f t="shared" si="2"/>
        <v>0</v>
      </c>
      <c r="G25" s="17">
        <f t="shared" si="3"/>
        <v>330</v>
      </c>
      <c r="H25" s="19">
        <f t="shared" si="4"/>
        <v>330</v>
      </c>
      <c r="I25" s="15">
        <f t="shared" si="5"/>
        <v>0</v>
      </c>
      <c r="J25" s="18"/>
      <c r="K25" s="18"/>
      <c r="L25" s="18"/>
      <c r="M25" s="20"/>
    </row>
    <row r="26" spans="1:13" ht="12.75">
      <c r="A26" s="4" t="s">
        <v>24</v>
      </c>
      <c r="B26" s="14">
        <f ca="1" t="shared" si="6"/>
        <v>0</v>
      </c>
      <c r="C26" s="14">
        <f ca="1" t="shared" si="0"/>
        <v>0</v>
      </c>
      <c r="D26" s="14">
        <f ca="1" t="shared" si="0"/>
        <v>6</v>
      </c>
      <c r="E26" s="17">
        <f t="shared" si="1"/>
        <v>0</v>
      </c>
      <c r="F26" s="17">
        <f t="shared" si="2"/>
        <v>0</v>
      </c>
      <c r="G26" s="17">
        <f t="shared" si="3"/>
        <v>90</v>
      </c>
      <c r="H26" s="19">
        <f t="shared" si="4"/>
        <v>90</v>
      </c>
      <c r="I26" s="15">
        <f t="shared" si="5"/>
        <v>0</v>
      </c>
      <c r="J26" s="18"/>
      <c r="K26" s="18"/>
      <c r="L26" s="18"/>
      <c r="M26" s="20"/>
    </row>
    <row r="27" spans="1:13" ht="12.75">
      <c r="A27" s="4" t="s">
        <v>27</v>
      </c>
      <c r="B27" s="14">
        <f ca="1" t="shared" si="6"/>
        <v>0</v>
      </c>
      <c r="C27" s="14">
        <f ca="1" t="shared" si="0"/>
        <v>0</v>
      </c>
      <c r="D27" s="14">
        <f ca="1" t="shared" si="0"/>
        <v>77</v>
      </c>
      <c r="E27" s="17">
        <f t="shared" si="1"/>
        <v>0</v>
      </c>
      <c r="F27" s="17">
        <f t="shared" si="2"/>
        <v>0</v>
      </c>
      <c r="G27" s="17">
        <f t="shared" si="3"/>
        <v>1155</v>
      </c>
      <c r="H27" s="19">
        <f t="shared" si="4"/>
        <v>1155</v>
      </c>
      <c r="I27" s="15">
        <f t="shared" si="5"/>
        <v>0</v>
      </c>
      <c r="J27" s="18"/>
      <c r="K27" s="18"/>
      <c r="L27" s="18"/>
      <c r="M27" s="20"/>
    </row>
    <row r="28" spans="1:13" ht="12.75">
      <c r="A28" s="4" t="s">
        <v>17</v>
      </c>
      <c r="B28" s="14">
        <f ca="1" t="shared" si="6"/>
        <v>6</v>
      </c>
      <c r="C28" s="14">
        <f ca="1" t="shared" si="0"/>
        <v>88</v>
      </c>
      <c r="D28" s="14">
        <f ca="1" t="shared" si="0"/>
        <v>0</v>
      </c>
      <c r="E28" s="17">
        <f t="shared" si="1"/>
        <v>30</v>
      </c>
      <c r="F28" s="17">
        <f t="shared" si="2"/>
        <v>880</v>
      </c>
      <c r="G28" s="17">
        <f t="shared" si="3"/>
        <v>0</v>
      </c>
      <c r="H28" s="19">
        <f t="shared" si="4"/>
        <v>910</v>
      </c>
      <c r="I28" s="15">
        <f t="shared" si="5"/>
        <v>0</v>
      </c>
      <c r="J28" s="18"/>
      <c r="K28" s="18"/>
      <c r="L28" s="18"/>
      <c r="M28" s="20"/>
    </row>
    <row r="29" spans="1:13" ht="12.75">
      <c r="A29" s="4" t="s">
        <v>25</v>
      </c>
      <c r="B29" s="14">
        <f ca="1" t="shared" si="6"/>
        <v>0</v>
      </c>
      <c r="C29" s="14">
        <f ca="1" t="shared" si="0"/>
        <v>0</v>
      </c>
      <c r="D29" s="14">
        <f ca="1" t="shared" si="0"/>
        <v>66</v>
      </c>
      <c r="E29" s="17">
        <f t="shared" si="1"/>
        <v>0</v>
      </c>
      <c r="F29" s="17">
        <f t="shared" si="2"/>
        <v>0</v>
      </c>
      <c r="G29" s="17">
        <f t="shared" si="3"/>
        <v>990</v>
      </c>
      <c r="H29" s="19">
        <f t="shared" si="4"/>
        <v>990</v>
      </c>
      <c r="I29" s="15">
        <f t="shared" si="5"/>
        <v>0</v>
      </c>
      <c r="J29" s="18"/>
      <c r="K29" s="18"/>
      <c r="L29" s="18"/>
      <c r="M29" s="20"/>
    </row>
    <row r="30" spans="1:13" ht="12.75">
      <c r="A30" s="4" t="s">
        <v>14</v>
      </c>
      <c r="B30" s="14">
        <f ca="1" t="shared" si="6"/>
        <v>44</v>
      </c>
      <c r="C30" s="14">
        <f ca="1" t="shared" si="0"/>
        <v>0</v>
      </c>
      <c r="D30" s="14">
        <f ca="1" t="shared" si="0"/>
        <v>0</v>
      </c>
      <c r="E30" s="17">
        <f t="shared" si="1"/>
        <v>220</v>
      </c>
      <c r="F30" s="17">
        <f t="shared" si="2"/>
        <v>0</v>
      </c>
      <c r="G30" s="17">
        <f t="shared" si="3"/>
        <v>0</v>
      </c>
      <c r="H30" s="19">
        <f t="shared" si="4"/>
        <v>220</v>
      </c>
      <c r="I30" s="15">
        <f t="shared" si="5"/>
        <v>0</v>
      </c>
      <c r="J30" s="18"/>
      <c r="K30" s="18"/>
      <c r="L30" s="18"/>
      <c r="M30" s="20"/>
    </row>
    <row r="31" spans="1:13" ht="12.75">
      <c r="A31" s="16" t="s">
        <v>21</v>
      </c>
      <c r="B31" s="14">
        <f ca="1" t="shared" si="6"/>
        <v>0</v>
      </c>
      <c r="C31" s="14">
        <f ca="1" t="shared" si="0"/>
        <v>11</v>
      </c>
      <c r="D31" s="14">
        <f ca="1" t="shared" si="0"/>
        <v>99</v>
      </c>
      <c r="E31" s="23">
        <f t="shared" si="1"/>
        <v>0</v>
      </c>
      <c r="F31" s="23">
        <f t="shared" si="2"/>
        <v>110</v>
      </c>
      <c r="G31" s="23">
        <f t="shared" si="3"/>
        <v>1485</v>
      </c>
      <c r="H31" s="24">
        <f t="shared" si="4"/>
        <v>1595</v>
      </c>
      <c r="I31" s="25">
        <f t="shared" si="5"/>
        <v>0</v>
      </c>
      <c r="J31" s="18"/>
      <c r="K31" s="18"/>
      <c r="L31" s="18"/>
      <c r="M31" s="20"/>
    </row>
    <row r="34" spans="1:9" ht="12.75">
      <c r="A34" s="55" t="s">
        <v>31</v>
      </c>
      <c r="B34" s="51"/>
      <c r="C34" s="51"/>
      <c r="D34" s="51"/>
      <c r="E34" s="52"/>
      <c r="F34" s="52"/>
      <c r="G34" s="52"/>
      <c r="H34" s="52"/>
      <c r="I34" s="52"/>
    </row>
    <row r="35" spans="1:9" ht="12.75">
      <c r="A35" s="51"/>
      <c r="B35" s="52"/>
      <c r="C35" s="51"/>
      <c r="D35" s="52"/>
      <c r="E35" s="54" t="s">
        <v>0</v>
      </c>
      <c r="F35" s="54" t="s">
        <v>1</v>
      </c>
      <c r="G35" s="54" t="s">
        <v>2</v>
      </c>
      <c r="H35" s="54" t="s">
        <v>29</v>
      </c>
      <c r="I35" s="54"/>
    </row>
    <row r="36" spans="1:9" ht="12.75">
      <c r="A36" s="11" t="s">
        <v>15</v>
      </c>
      <c r="E36" s="39">
        <v>10</v>
      </c>
      <c r="F36" s="40">
        <v>0</v>
      </c>
      <c r="G36" s="40">
        <v>0</v>
      </c>
      <c r="H36" s="40">
        <f aca="true" t="shared" si="7" ref="H36:H50">SUM(E36:G36)</f>
        <v>10</v>
      </c>
      <c r="I36" s="22"/>
    </row>
    <row r="37" spans="1:9" ht="12.75">
      <c r="A37" s="11" t="s">
        <v>23</v>
      </c>
      <c r="E37" s="40">
        <v>0</v>
      </c>
      <c r="F37" s="41">
        <v>0</v>
      </c>
      <c r="G37" s="41">
        <v>495</v>
      </c>
      <c r="H37" s="40">
        <f t="shared" si="7"/>
        <v>495</v>
      </c>
      <c r="I37" s="22"/>
    </row>
    <row r="38" spans="1:9" ht="12.75">
      <c r="A38" s="11" t="s">
        <v>20</v>
      </c>
      <c r="E38" s="42">
        <v>200</v>
      </c>
      <c r="F38" s="40">
        <v>770</v>
      </c>
      <c r="G38" s="40">
        <v>0</v>
      </c>
      <c r="H38" s="40">
        <f t="shared" si="7"/>
        <v>970</v>
      </c>
      <c r="I38" s="22"/>
    </row>
    <row r="39" spans="1:9" ht="12.75">
      <c r="A39" s="11" t="s">
        <v>16</v>
      </c>
      <c r="E39" s="43">
        <v>25</v>
      </c>
      <c r="F39" s="40">
        <v>0</v>
      </c>
      <c r="G39" s="40">
        <v>0</v>
      </c>
      <c r="H39" s="40">
        <f t="shared" si="7"/>
        <v>25</v>
      </c>
      <c r="I39" s="22"/>
    </row>
    <row r="40" spans="1:9" ht="12.75">
      <c r="A40" s="11" t="s">
        <v>19</v>
      </c>
      <c r="E40" s="44">
        <v>45</v>
      </c>
      <c r="F40" s="40">
        <v>330</v>
      </c>
      <c r="G40" s="40">
        <v>0</v>
      </c>
      <c r="H40" s="40">
        <f t="shared" si="7"/>
        <v>375</v>
      </c>
      <c r="I40" s="22"/>
    </row>
    <row r="41" spans="1:9" ht="12.75">
      <c r="A41" s="11" t="s">
        <v>18</v>
      </c>
      <c r="E41" s="40">
        <v>440</v>
      </c>
      <c r="F41" s="40">
        <v>6440</v>
      </c>
      <c r="G41" s="45">
        <v>45</v>
      </c>
      <c r="H41" s="40">
        <f t="shared" si="7"/>
        <v>6925</v>
      </c>
      <c r="I41" s="22"/>
    </row>
    <row r="42" spans="1:9" ht="12.75">
      <c r="A42" s="11" t="s">
        <v>13</v>
      </c>
      <c r="E42" s="46">
        <v>100</v>
      </c>
      <c r="F42" s="40">
        <v>440</v>
      </c>
      <c r="G42" s="40">
        <v>0</v>
      </c>
      <c r="H42" s="40">
        <f t="shared" si="7"/>
        <v>540</v>
      </c>
      <c r="I42" s="22"/>
    </row>
    <row r="43" spans="1:9" ht="12.75">
      <c r="A43" s="11" t="s">
        <v>22</v>
      </c>
      <c r="E43" s="40">
        <v>0</v>
      </c>
      <c r="F43" s="47">
        <v>220</v>
      </c>
      <c r="G43" s="40">
        <v>165</v>
      </c>
      <c r="H43" s="40">
        <f t="shared" si="7"/>
        <v>385</v>
      </c>
      <c r="I43" s="22"/>
    </row>
    <row r="44" spans="1:9" ht="12.75">
      <c r="A44" s="11" t="s">
        <v>26</v>
      </c>
      <c r="E44" s="40">
        <v>0</v>
      </c>
      <c r="F44" s="40">
        <v>0</v>
      </c>
      <c r="G44" s="41">
        <v>330</v>
      </c>
      <c r="H44" s="40">
        <f t="shared" si="7"/>
        <v>330</v>
      </c>
      <c r="I44" s="22"/>
    </row>
    <row r="45" spans="1:9" ht="12.75">
      <c r="A45" s="11" t="s">
        <v>24</v>
      </c>
      <c r="E45" s="40">
        <v>0</v>
      </c>
      <c r="F45" s="40">
        <v>0</v>
      </c>
      <c r="G45" s="41">
        <v>90</v>
      </c>
      <c r="H45" s="40">
        <f t="shared" si="7"/>
        <v>90</v>
      </c>
      <c r="I45" s="22"/>
    </row>
    <row r="46" spans="1:9" ht="12.75">
      <c r="A46" s="11" t="s">
        <v>27</v>
      </c>
      <c r="E46" s="40">
        <v>0</v>
      </c>
      <c r="F46" s="41">
        <v>0</v>
      </c>
      <c r="G46" s="41">
        <v>1155</v>
      </c>
      <c r="H46" s="40">
        <f t="shared" si="7"/>
        <v>1155</v>
      </c>
      <c r="I46" s="22"/>
    </row>
    <row r="47" spans="1:9" ht="12.75">
      <c r="A47" s="11" t="s">
        <v>17</v>
      </c>
      <c r="E47" s="48">
        <v>30</v>
      </c>
      <c r="F47" s="40">
        <v>880</v>
      </c>
      <c r="G47" s="40"/>
      <c r="H47" s="40">
        <f t="shared" si="7"/>
        <v>910</v>
      </c>
      <c r="I47" s="22"/>
    </row>
    <row r="48" spans="1:9" ht="12.75">
      <c r="A48" s="11" t="s">
        <v>25</v>
      </c>
      <c r="E48" s="40">
        <v>0</v>
      </c>
      <c r="F48" s="40">
        <v>0</v>
      </c>
      <c r="G48" s="41">
        <v>990</v>
      </c>
      <c r="H48" s="40">
        <f t="shared" si="7"/>
        <v>990</v>
      </c>
      <c r="I48" s="22"/>
    </row>
    <row r="49" spans="1:9" ht="12.75">
      <c r="A49" s="11" t="s">
        <v>14</v>
      </c>
      <c r="E49" s="49">
        <v>220</v>
      </c>
      <c r="F49" s="40">
        <v>0</v>
      </c>
      <c r="G49" s="40">
        <v>0</v>
      </c>
      <c r="H49" s="40">
        <f t="shared" si="7"/>
        <v>220</v>
      </c>
      <c r="I49" s="22"/>
    </row>
    <row r="50" spans="1:9" ht="12.75">
      <c r="A50" s="11" t="s">
        <v>21</v>
      </c>
      <c r="E50" s="40">
        <v>0</v>
      </c>
      <c r="F50" s="50">
        <v>110</v>
      </c>
      <c r="G50" s="40">
        <v>1485</v>
      </c>
      <c r="H50" s="40">
        <f t="shared" si="7"/>
        <v>1595</v>
      </c>
      <c r="I50" s="2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Smallman</dc:creator>
  <cp:keywords/>
  <dc:description/>
  <cp:lastModifiedBy>Smallman</cp:lastModifiedBy>
  <dcterms:created xsi:type="dcterms:W3CDTF">2012-01-18T20:16:18Z</dcterms:created>
  <dcterms:modified xsi:type="dcterms:W3CDTF">2013-12-06T11:46:13Z</dcterms:modified>
  <cp:category/>
  <cp:version/>
  <cp:contentType/>
  <cp:contentStatus/>
</cp:coreProperties>
</file>