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tif" ContentType="image/tiff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cu\Downloads\"/>
    </mc:Choice>
  </mc:AlternateContent>
  <xr:revisionPtr revIDLastSave="0" documentId="8_{F6C88E41-376E-44A4-9B6F-D27858D7E68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AussieTax" sheetId="1" r:id="rId1"/>
    <sheet name="UKTax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1" l="1"/>
  <c r="I11" i="1"/>
  <c r="I12" i="1"/>
  <c r="I13" i="1"/>
  <c r="I14" i="1"/>
  <c r="I20" i="2"/>
  <c r="J13" i="2"/>
  <c r="K13" i="2" s="1"/>
  <c r="J12" i="2"/>
  <c r="K12" i="2" s="1"/>
  <c r="I13" i="2"/>
  <c r="I12" i="2"/>
  <c r="I11" i="2"/>
  <c r="D22" i="2" l="1"/>
  <c r="D14" i="1"/>
  <c r="D13" i="2"/>
  <c r="D12" i="2"/>
  <c r="D11" i="2"/>
  <c r="D20" i="2" s="1"/>
  <c r="D12" i="1"/>
  <c r="D13" i="1"/>
  <c r="D11" i="1"/>
  <c r="D22" i="1"/>
  <c r="D20" i="1" l="1"/>
</calcChain>
</file>

<file path=xl/sharedStrings.xml><?xml version="1.0" encoding="utf-8"?>
<sst xmlns="http://schemas.openxmlformats.org/spreadsheetml/2006/main" count="64" uniqueCount="36">
  <si>
    <t>0 - 18,200</t>
  </si>
  <si>
    <t>18,201 - 37,000</t>
  </si>
  <si>
    <t>37,001 - 80,000</t>
  </si>
  <si>
    <t>80,001 - 180,000</t>
  </si>
  <si>
    <t>180,001 +</t>
  </si>
  <si>
    <t>Variance</t>
  </si>
  <si>
    <t>Bands</t>
  </si>
  <si>
    <t>Tax</t>
  </si>
  <si>
    <t>Income</t>
  </si>
  <si>
    <t>Cell Reference</t>
  </si>
  <si>
    <t>Hard Coded Tax Rates</t>
  </si>
  <si>
    <t>$ Rate</t>
  </si>
  <si>
    <t>% Rate</t>
  </si>
  <si>
    <t>http://www.taxcalc.com.au/#results</t>
  </si>
  <si>
    <t>Calc Type</t>
  </si>
  <si>
    <t>Below Shows a Reconciliation with a Online Taxation Calculator</t>
  </si>
  <si>
    <t>£1 - £9,440</t>
  </si>
  <si>
    <t>£9,441 - £41,450</t>
  </si>
  <si>
    <t>£41,451 - £150,000</t>
  </si>
  <si>
    <t>£150,001 and over</t>
  </si>
  <si>
    <t xml:space="preserve"> http://www.listentotaxman.com/index.php</t>
  </si>
  <si>
    <r>
      <t xml:space="preserve">The </t>
    </r>
    <r>
      <rPr>
        <b/>
        <sz val="10"/>
        <color indexed="53"/>
        <rFont val="Arial"/>
        <family val="2"/>
      </rPr>
      <t>Orange</t>
    </r>
    <r>
      <rPr>
        <sz val="10"/>
        <color theme="1"/>
        <rFont val="Arial"/>
        <family val="2"/>
      </rPr>
      <t xml:space="preserve"> Line is the annual Tax Due</t>
    </r>
  </si>
  <si>
    <t>Taxation in Australia 2013/14</t>
  </si>
  <si>
    <t>Taxation in the UK 2013/14</t>
  </si>
  <si>
    <t>Taxation in the UK 2020/21</t>
  </si>
  <si>
    <t>Manual</t>
  </si>
  <si>
    <t>Manual Calc</t>
  </si>
  <si>
    <t>£1 - £12,500</t>
  </si>
  <si>
    <t>£12,501 - £50,000</t>
  </si>
  <si>
    <t>£50,001 - £150,000</t>
  </si>
  <si>
    <t>Taxation in Australia 2020/21</t>
  </si>
  <si>
    <t>0 – $18,200</t>
  </si>
  <si>
    <t>$18,201 – $45,000</t>
  </si>
  <si>
    <t>$45,001 – $120,000</t>
  </si>
  <si>
    <t>$120,001 – $180,000</t>
  </si>
  <si>
    <t>$180,001 and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</si>
</sst>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0.0%"/>
    <numFmt numFmtId="166" formatCode="\£* #,##0_-;\-&quot;$&quot;* #,##0_-;_-\£* &quot;-&quot;??_-;_-@_-"/>
    <numFmt numFmtId="168" formatCode="_-&quot;$&quot;* #,##0.0_-;\-&quot;$&quot;* #,##0.0_-;_-&quot;$&quot;* &quot;-&quot;?_-;_-@_-"/>
  </numFmts>
  <fonts count="7" x14ac:knownFonts="1">
    <font>
      <sz val="10"/>
      <color theme="1"/>
      <name val="Arial"/>
      <family val="2"/>
    </font>
    <font>
      <b/>
      <sz val="10"/>
      <color indexed="5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1">
    <xf numFmtId="0" fontId="0" fillId="0" borderId="0" xfId="0"/>
    <xf numFmtId="9" fontId="0" fillId="0" borderId="0" xfId="0" applyNumberFormat="1"/>
    <xf numFmtId="164" fontId="2" fillId="0" borderId="0" xfId="1" applyNumberFormat="1" applyFont="1"/>
    <xf numFmtId="165" fontId="2" fillId="0" borderId="0" xfId="2" applyNumberFormat="1" applyFont="1"/>
    <xf numFmtId="10" fontId="0" fillId="0" borderId="0" xfId="0" applyNumberFormat="1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164" fontId="3" fillId="0" borderId="0" xfId="1" applyNumberFormat="1" applyFont="1"/>
    <xf numFmtId="166" fontId="0" fillId="0" borderId="0" xfId="0" applyNumberFormat="1"/>
    <xf numFmtId="0" fontId="4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right"/>
    </xf>
    <xf numFmtId="168" fontId="0" fillId="0" borderId="0" xfId="0" applyNumberFormat="1"/>
    <xf numFmtId="166" fontId="3" fillId="0" borderId="0" xfId="0" applyNumberFormat="1" applyFont="1"/>
    <xf numFmtId="0" fontId="6" fillId="0" borderId="0" xfId="0" applyFont="1"/>
    <xf numFmtId="164" fontId="6" fillId="0" borderId="0" xfId="1" applyNumberFormat="1" applyFont="1"/>
    <xf numFmtId="165" fontId="6" fillId="0" borderId="0" xfId="2" applyNumberFormat="1" applyFont="1"/>
    <xf numFmtId="9" fontId="6" fillId="0" borderId="0" xfId="0" applyNumberFormat="1" applyFont="1"/>
    <xf numFmtId="10" fontId="6" fillId="0" borderId="0" xfId="0" applyNumberFormat="1" applyFont="1"/>
    <xf numFmtId="0" fontId="3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tif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31</xdr:row>
      <xdr:rowOff>85725</xdr:rowOff>
    </xdr:from>
    <xdr:to>
      <xdr:col>5</xdr:col>
      <xdr:colOff>1661698</xdr:colOff>
      <xdr:row>65</xdr:row>
      <xdr:rowOff>28576</xdr:rowOff>
    </xdr:to>
    <xdr:pic>
      <xdr:nvPicPr>
        <xdr:cNvPr id="1047" name="Picture 2">
          <a:extLst>
            <a:ext uri="{FF2B5EF4-FFF2-40B4-BE49-F238E27FC236}">
              <a16:creationId xmlns:a16="http://schemas.microsoft.com/office/drawing/2014/main" id="{2645F96E-0B97-4CB8-A8F1-F3A1D7537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124450"/>
          <a:ext cx="6272213" cy="544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1022281</xdr:colOff>
      <xdr:row>3</xdr:row>
      <xdr:rowOff>91109</xdr:rowOff>
    </xdr:from>
    <xdr:ext cx="4271092" cy="409279"/>
    <xdr:sp macro="" textlink="">
      <xdr:nvSpPr>
        <xdr:cNvPr id="6" name="Text Box 21">
          <a:extLst>
            <a:ext uri="{FF2B5EF4-FFF2-40B4-BE49-F238E27FC236}">
              <a16:creationId xmlns:a16="http://schemas.microsoft.com/office/drawing/2014/main" id="{45EEC2F6-D38A-467C-BE52-DB84FF468853}"/>
            </a:ext>
          </a:extLst>
        </xdr:cNvPr>
        <xdr:cNvSpPr txBox="1">
          <a:spLocks noChangeArrowheads="1"/>
        </xdr:cNvSpPr>
      </xdr:nvSpPr>
      <xdr:spPr bwMode="auto">
        <a:xfrm>
          <a:off x="1022281" y="588066"/>
          <a:ext cx="4271092" cy="409279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en-AU" sz="2400" b="1" i="0" u="none" strike="noStrike" baseline="0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Calcuate Taxation on Salary</a:t>
          </a:r>
        </a:p>
      </xdr:txBody>
    </xdr:sp>
    <xdr:clientData/>
  </xdr:oneCellAnchor>
  <xdr:twoCellAnchor editAs="oneCell">
    <xdr:from>
      <xdr:col>0</xdr:col>
      <xdr:colOff>149087</xdr:colOff>
      <xdr:row>1</xdr:row>
      <xdr:rowOff>74543</xdr:rowOff>
    </xdr:from>
    <xdr:to>
      <xdr:col>0</xdr:col>
      <xdr:colOff>985630</xdr:colOff>
      <xdr:row>6</xdr:row>
      <xdr:rowOff>1935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FE1E3CE-34CB-4AFB-A790-57ECC4C51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87" y="240195"/>
          <a:ext cx="836543" cy="7556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1166812</xdr:colOff>
      <xdr:row>1</xdr:row>
      <xdr:rowOff>66675</xdr:rowOff>
    </xdr:from>
    <xdr:ext cx="4271092" cy="409279"/>
    <xdr:sp macro="" textlink="">
      <xdr:nvSpPr>
        <xdr:cNvPr id="4" name="Text Box 21">
          <a:extLst>
            <a:ext uri="{FF2B5EF4-FFF2-40B4-BE49-F238E27FC236}">
              <a16:creationId xmlns:a16="http://schemas.microsoft.com/office/drawing/2014/main" id="{7BA64149-438B-4E64-A7BA-F6FF1C3BEB64}"/>
            </a:ext>
          </a:extLst>
        </xdr:cNvPr>
        <xdr:cNvSpPr txBox="1">
          <a:spLocks noChangeArrowheads="1"/>
        </xdr:cNvSpPr>
      </xdr:nvSpPr>
      <xdr:spPr bwMode="auto">
        <a:xfrm>
          <a:off x="1166812" y="228600"/>
          <a:ext cx="4271092" cy="409279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en-AU" sz="2400" b="1" i="0" u="none" strike="noStrike" baseline="0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Calcuate Taxation on Salary</a:t>
          </a:r>
        </a:p>
      </xdr:txBody>
    </xdr:sp>
    <xdr:clientData/>
  </xdr:oneCellAnchor>
  <xdr:twoCellAnchor editAs="oneCell">
    <xdr:from>
      <xdr:col>0</xdr:col>
      <xdr:colOff>238125</xdr:colOff>
      <xdr:row>31</xdr:row>
      <xdr:rowOff>0</xdr:rowOff>
    </xdr:from>
    <xdr:to>
      <xdr:col>3</xdr:col>
      <xdr:colOff>681038</xdr:colOff>
      <xdr:row>53</xdr:row>
      <xdr:rowOff>47625</xdr:rowOff>
    </xdr:to>
    <xdr:pic>
      <xdr:nvPicPr>
        <xdr:cNvPr id="4102" name="Picture 4">
          <a:extLst>
            <a:ext uri="{FF2B5EF4-FFF2-40B4-BE49-F238E27FC236}">
              <a16:creationId xmlns:a16="http://schemas.microsoft.com/office/drawing/2014/main" id="{D165CE2B-111A-44C3-A5F7-BAD2BBA1E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076825"/>
          <a:ext cx="3776663" cy="3609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1116125</xdr:colOff>
      <xdr:row>6</xdr:row>
      <xdr:rowOff>14288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6BBC804-3F6A-4581-A023-61CDE4C73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16125" cy="985838"/>
        </a:xfrm>
        <a:prstGeom prst="rect">
          <a:avLst/>
        </a:prstGeom>
      </xdr:spPr>
    </xdr:pic>
    <xdr:clientData/>
  </xdr:twoCellAnchor>
  <xdr:twoCellAnchor>
    <xdr:from>
      <xdr:col>5</xdr:col>
      <xdr:colOff>148193</xdr:colOff>
      <xdr:row>21</xdr:row>
      <xdr:rowOff>19050</xdr:rowOff>
    </xdr:from>
    <xdr:to>
      <xdr:col>10</xdr:col>
      <xdr:colOff>256682</xdr:colOff>
      <xdr:row>41</xdr:row>
      <xdr:rowOff>104775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D8C7B3C7-9C09-4A21-9DA9-707CFDEC9C78}"/>
            </a:ext>
          </a:extLst>
        </xdr:cNvPr>
        <xdr:cNvGrpSpPr/>
      </xdr:nvGrpSpPr>
      <xdr:grpSpPr>
        <a:xfrm>
          <a:off x="4891643" y="3419475"/>
          <a:ext cx="4137564" cy="3324225"/>
          <a:chOff x="11930618" y="3914775"/>
          <a:chExt cx="3156489" cy="3324225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F0F5ED50-3F49-495A-9288-D38326EBF37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1930618" y="3914775"/>
            <a:ext cx="3156489" cy="3324225"/>
          </a:xfrm>
          <a:prstGeom prst="rect">
            <a:avLst/>
          </a:prstGeom>
        </xdr:spPr>
      </xdr:pic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FC34D33A-9209-474B-A4B6-589DF37A3A30}"/>
              </a:ext>
            </a:extLst>
          </xdr:cNvPr>
          <xdr:cNvCxnSpPr/>
        </xdr:nvCxnSpPr>
        <xdr:spPr>
          <a:xfrm>
            <a:off x="12087225" y="6791325"/>
            <a:ext cx="2800350" cy="0"/>
          </a:xfrm>
          <a:prstGeom prst="line">
            <a:avLst/>
          </a:prstGeom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9:N30"/>
  <sheetViews>
    <sheetView showGridLines="0" showRowColHeaders="0" tabSelected="1" zoomScale="115" zoomScaleNormal="115" workbookViewId="0">
      <selection activeCell="F9" sqref="F9"/>
    </sheetView>
  </sheetViews>
  <sheetFormatPr defaultRowHeight="12.75" x14ac:dyDescent="0.2"/>
  <cols>
    <col min="1" max="1" width="20" bestFit="1" customWidth="1"/>
    <col min="2" max="2" width="12.28515625" bestFit="1" customWidth="1"/>
    <col min="3" max="3" width="17.7109375" customWidth="1"/>
    <col min="4" max="4" width="12" customWidth="1"/>
    <col min="5" max="5" width="3.7109375" customWidth="1"/>
    <col min="6" max="6" width="25.5703125" bestFit="1" customWidth="1"/>
    <col min="7" max="7" width="12.28515625" bestFit="1" customWidth="1"/>
    <col min="8" max="8" width="9.7109375" bestFit="1" customWidth="1"/>
  </cols>
  <sheetData>
    <row r="9" spans="1:9" x14ac:dyDescent="0.2">
      <c r="A9" s="5" t="s">
        <v>22</v>
      </c>
      <c r="B9" s="5"/>
      <c r="C9" s="5"/>
      <c r="D9" s="5"/>
      <c r="F9" s="10" t="s">
        <v>30</v>
      </c>
      <c r="G9" s="10"/>
      <c r="H9" s="10"/>
      <c r="I9" s="10"/>
    </row>
    <row r="10" spans="1:9" x14ac:dyDescent="0.2">
      <c r="A10" s="6" t="s">
        <v>6</v>
      </c>
      <c r="B10" s="7" t="s">
        <v>11</v>
      </c>
      <c r="C10" s="7" t="s">
        <v>12</v>
      </c>
      <c r="D10" s="7" t="s">
        <v>5</v>
      </c>
      <c r="F10" s="11" t="s">
        <v>6</v>
      </c>
      <c r="G10" s="12" t="s">
        <v>11</v>
      </c>
      <c r="H10" s="12" t="s">
        <v>12</v>
      </c>
      <c r="I10" s="12" t="s">
        <v>5</v>
      </c>
    </row>
    <row r="11" spans="1:9" ht="15" x14ac:dyDescent="0.2">
      <c r="A11" s="20" t="s">
        <v>0</v>
      </c>
      <c r="B11" s="16">
        <v>18200</v>
      </c>
      <c r="C11" s="15">
        <v>0</v>
      </c>
      <c r="D11" s="17">
        <f>(C12-C11)</f>
        <v>0.19</v>
      </c>
      <c r="F11" s="20" t="s">
        <v>31</v>
      </c>
      <c r="G11" s="16">
        <v>18200</v>
      </c>
      <c r="H11" s="15">
        <v>0</v>
      </c>
      <c r="I11" s="17">
        <f>(H12-H11)</f>
        <v>0.19</v>
      </c>
    </row>
    <row r="12" spans="1:9" ht="15" x14ac:dyDescent="0.2">
      <c r="A12" s="20" t="s">
        <v>1</v>
      </c>
      <c r="B12" s="16">
        <v>37000</v>
      </c>
      <c r="C12" s="18">
        <v>0.19</v>
      </c>
      <c r="D12" s="17">
        <f>(C13-C12)</f>
        <v>0.13500000000000001</v>
      </c>
      <c r="F12" s="20" t="s">
        <v>32</v>
      </c>
      <c r="G12" s="16">
        <v>45000</v>
      </c>
      <c r="H12" s="18">
        <v>0.19</v>
      </c>
      <c r="I12" s="17">
        <f>(H13-H12)</f>
        <v>0.13500000000000001</v>
      </c>
    </row>
    <row r="13" spans="1:9" ht="15" x14ac:dyDescent="0.2">
      <c r="A13" s="20" t="s">
        <v>2</v>
      </c>
      <c r="B13" s="16">
        <v>80000</v>
      </c>
      <c r="C13" s="19">
        <v>0.32500000000000001</v>
      </c>
      <c r="D13" s="17">
        <f>(C14-C13)</f>
        <v>4.4999999999999984E-2</v>
      </c>
      <c r="F13" s="20" t="s">
        <v>33</v>
      </c>
      <c r="G13" s="16">
        <v>120000</v>
      </c>
      <c r="H13" s="19">
        <v>0.32500000000000001</v>
      </c>
      <c r="I13" s="17">
        <f>(H14-H13)</f>
        <v>4.4999999999999984E-2</v>
      </c>
    </row>
    <row r="14" spans="1:9" ht="15" x14ac:dyDescent="0.2">
      <c r="A14" s="20" t="s">
        <v>3</v>
      </c>
      <c r="B14" s="16">
        <v>180000</v>
      </c>
      <c r="C14" s="18">
        <v>0.37</v>
      </c>
      <c r="D14" s="17">
        <f>(C15-C14)</f>
        <v>8.0000000000000016E-2</v>
      </c>
      <c r="F14" s="20" t="s">
        <v>34</v>
      </c>
      <c r="G14" s="16">
        <v>180000</v>
      </c>
      <c r="H14" s="18">
        <v>0.37</v>
      </c>
      <c r="I14" s="17">
        <f>(H15-H14)</f>
        <v>8.0000000000000016E-2</v>
      </c>
    </row>
    <row r="15" spans="1:9" ht="15" x14ac:dyDescent="0.2">
      <c r="A15" s="20" t="s">
        <v>4</v>
      </c>
      <c r="B15" s="16">
        <v>180001</v>
      </c>
      <c r="C15" s="18">
        <v>0.45</v>
      </c>
      <c r="D15" s="15"/>
      <c r="F15" s="20" t="s">
        <v>35</v>
      </c>
      <c r="G15" s="16">
        <v>180001</v>
      </c>
      <c r="H15" s="18">
        <v>0.45</v>
      </c>
      <c r="I15" s="15"/>
    </row>
    <row r="18" spans="1:14" x14ac:dyDescent="0.2">
      <c r="A18" s="6" t="s">
        <v>14</v>
      </c>
      <c r="B18" s="5"/>
      <c r="C18" s="7" t="s">
        <v>8</v>
      </c>
      <c r="D18" s="7" t="s">
        <v>7</v>
      </c>
      <c r="F18" s="11" t="s">
        <v>14</v>
      </c>
      <c r="G18" s="10"/>
      <c r="H18" s="12" t="s">
        <v>8</v>
      </c>
      <c r="I18" s="12" t="s">
        <v>7</v>
      </c>
    </row>
    <row r="20" spans="1:14" x14ac:dyDescent="0.2">
      <c r="A20" t="s">
        <v>9</v>
      </c>
      <c r="C20" s="2">
        <v>100000</v>
      </c>
      <c r="D20" s="8">
        <f>SUMPRODUCT(--(C20&gt;$B$11:$B$14), (C20-$B$11:$B$14), $D$11:$D$14)</f>
        <v>24947</v>
      </c>
      <c r="F20" t="s">
        <v>9</v>
      </c>
      <c r="H20" s="2">
        <v>100000</v>
      </c>
      <c r="I20" s="8">
        <f>SUMPRODUCT(--(H20&gt;$G$11:$G$14), (H20-$G$11:$G$14), $I$11:$I$14)</f>
        <v>22967</v>
      </c>
    </row>
    <row r="22" spans="1:14" x14ac:dyDescent="0.2">
      <c r="A22" t="s">
        <v>10</v>
      </c>
      <c r="C22" s="2">
        <v>100000</v>
      </c>
      <c r="D22" s="8">
        <f>SUMPRODUCT(--(C22&gt;{18200;37000;80000;1800000}), (C22-{18200;37000;80000;1800000}), {0.19;0.135;0.045;0.08})</f>
        <v>24947</v>
      </c>
      <c r="H22" s="2"/>
      <c r="I22" s="8"/>
    </row>
    <row r="25" spans="1:14" x14ac:dyDescent="0.2">
      <c r="A25" t="s">
        <v>13</v>
      </c>
    </row>
    <row r="27" spans="1:14" x14ac:dyDescent="0.2">
      <c r="M27" s="1"/>
      <c r="N27" s="1"/>
    </row>
    <row r="28" spans="1:14" x14ac:dyDescent="0.2">
      <c r="M28" s="1"/>
      <c r="N28" s="1"/>
    </row>
    <row r="29" spans="1:14" x14ac:dyDescent="0.2">
      <c r="A29" t="s">
        <v>15</v>
      </c>
      <c r="M29" s="1"/>
      <c r="N29" s="4"/>
    </row>
    <row r="30" spans="1:14" x14ac:dyDescent="0.2">
      <c r="M30" s="1"/>
      <c r="N30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O30"/>
  <sheetViews>
    <sheetView showGridLines="0" showRowColHeaders="0" workbookViewId="0">
      <selection activeCell="P21" sqref="P21"/>
    </sheetView>
  </sheetViews>
  <sheetFormatPr defaultRowHeight="12.75" x14ac:dyDescent="0.2"/>
  <cols>
    <col min="1" max="1" width="20" bestFit="1" customWidth="1"/>
    <col min="2" max="2" width="12.28515625" bestFit="1" customWidth="1"/>
    <col min="3" max="3" width="17.7109375" customWidth="1"/>
    <col min="4" max="4" width="12" customWidth="1"/>
    <col min="6" max="6" width="23.85546875" bestFit="1" customWidth="1"/>
    <col min="11" max="11" width="10.28515625" bestFit="1" customWidth="1"/>
    <col min="14" max="14" width="23.85546875" bestFit="1" customWidth="1"/>
    <col min="19" max="19" width="10.28515625" bestFit="1" customWidth="1"/>
  </cols>
  <sheetData>
    <row r="9" spans="1:12" x14ac:dyDescent="0.2">
      <c r="A9" s="5" t="s">
        <v>23</v>
      </c>
      <c r="B9" s="5"/>
      <c r="C9" s="5"/>
      <c r="D9" s="5"/>
      <c r="E9" s="5"/>
      <c r="F9" s="10" t="s">
        <v>24</v>
      </c>
      <c r="G9" s="10"/>
      <c r="H9" s="10"/>
      <c r="I9" s="10"/>
      <c r="J9" s="10"/>
      <c r="K9" s="10"/>
      <c r="L9" s="10"/>
    </row>
    <row r="10" spans="1:12" x14ac:dyDescent="0.2">
      <c r="A10" s="6" t="s">
        <v>6</v>
      </c>
      <c r="B10" s="7" t="s">
        <v>11</v>
      </c>
      <c r="C10" s="7" t="s">
        <v>12</v>
      </c>
      <c r="D10" s="7" t="s">
        <v>5</v>
      </c>
      <c r="E10" s="5"/>
      <c r="F10" s="11" t="s">
        <v>6</v>
      </c>
      <c r="G10" s="12" t="s">
        <v>11</v>
      </c>
      <c r="H10" s="12" t="s">
        <v>12</v>
      </c>
      <c r="I10" s="12" t="s">
        <v>5</v>
      </c>
      <c r="J10" s="10" t="s">
        <v>25</v>
      </c>
      <c r="K10" s="10" t="s">
        <v>26</v>
      </c>
      <c r="L10" s="10"/>
    </row>
    <row r="11" spans="1:12" x14ac:dyDescent="0.2">
      <c r="A11" t="s">
        <v>16</v>
      </c>
      <c r="B11" s="9">
        <v>9440</v>
      </c>
      <c r="C11">
        <v>0</v>
      </c>
      <c r="D11" s="3">
        <f>(C12-C11)</f>
        <v>0.2</v>
      </c>
      <c r="F11" t="s">
        <v>27</v>
      </c>
      <c r="G11" s="9">
        <v>12500</v>
      </c>
      <c r="H11">
        <v>0</v>
      </c>
      <c r="I11" s="3">
        <f>(H12-H11)</f>
        <v>0.2</v>
      </c>
      <c r="K11">
        <v>0</v>
      </c>
    </row>
    <row r="12" spans="1:12" x14ac:dyDescent="0.2">
      <c r="A12" t="s">
        <v>17</v>
      </c>
      <c r="B12" s="9">
        <v>41450</v>
      </c>
      <c r="C12" s="1">
        <v>0.2</v>
      </c>
      <c r="D12" s="3">
        <f>(C13-C12)</f>
        <v>0.2</v>
      </c>
      <c r="F12" t="s">
        <v>28</v>
      </c>
      <c r="G12" s="9">
        <v>50000</v>
      </c>
      <c r="H12" s="1">
        <v>0.2</v>
      </c>
      <c r="I12" s="3">
        <f>(H13-H12)</f>
        <v>0.2</v>
      </c>
      <c r="J12" s="9">
        <f>G12-G11</f>
        <v>37500</v>
      </c>
      <c r="K12" s="13">
        <f>J12*I12</f>
        <v>7500</v>
      </c>
    </row>
    <row r="13" spans="1:12" x14ac:dyDescent="0.2">
      <c r="A13" t="s">
        <v>18</v>
      </c>
      <c r="B13" s="9">
        <v>150000</v>
      </c>
      <c r="C13" s="4">
        <v>0.4</v>
      </c>
      <c r="D13" s="3">
        <f>(C14-C13)</f>
        <v>4.9999999999999989E-2</v>
      </c>
      <c r="F13" t="s">
        <v>29</v>
      </c>
      <c r="G13" s="9">
        <v>150000</v>
      </c>
      <c r="H13" s="4">
        <v>0.4</v>
      </c>
      <c r="I13" s="3">
        <f>(H14-H13)</f>
        <v>4.9999999999999989E-2</v>
      </c>
      <c r="J13" s="9">
        <f t="shared" ref="J13" si="0">G13-G12</f>
        <v>100000</v>
      </c>
      <c r="K13" s="13">
        <f>J13*H13</f>
        <v>40000</v>
      </c>
    </row>
    <row r="14" spans="1:12" x14ac:dyDescent="0.2">
      <c r="A14" t="s">
        <v>19</v>
      </c>
      <c r="B14" s="9">
        <v>150001</v>
      </c>
      <c r="C14" s="1">
        <v>0.45</v>
      </c>
      <c r="D14" s="3"/>
      <c r="F14" t="s">
        <v>19</v>
      </c>
      <c r="G14" s="9">
        <v>150001</v>
      </c>
      <c r="H14" s="1">
        <v>0.45</v>
      </c>
      <c r="I14" s="3"/>
      <c r="J14" s="9"/>
    </row>
    <row r="15" spans="1:12" x14ac:dyDescent="0.2">
      <c r="B15" s="2"/>
      <c r="C15" s="1"/>
      <c r="G15" s="2"/>
      <c r="H15" s="1"/>
    </row>
    <row r="18" spans="1:15" x14ac:dyDescent="0.2">
      <c r="A18" s="6" t="s">
        <v>14</v>
      </c>
      <c r="B18" s="5"/>
      <c r="C18" s="7" t="s">
        <v>8</v>
      </c>
      <c r="D18" s="7" t="s">
        <v>7</v>
      </c>
      <c r="E18" s="5"/>
      <c r="F18" s="11" t="s">
        <v>14</v>
      </c>
      <c r="G18" s="10"/>
      <c r="H18" s="12" t="s">
        <v>8</v>
      </c>
      <c r="I18" s="12" t="s">
        <v>7</v>
      </c>
      <c r="J18" s="10" t="s">
        <v>5</v>
      </c>
      <c r="K18" s="10"/>
      <c r="L18" s="10"/>
    </row>
    <row r="20" spans="1:15" x14ac:dyDescent="0.2">
      <c r="A20" t="s">
        <v>9</v>
      </c>
      <c r="C20" s="9">
        <v>100000</v>
      </c>
      <c r="D20" s="9">
        <f>SUMPRODUCT(--(C20&gt;$B$11:$B$13), (C20-$B$11:$B$13), $D$11:$D$13)</f>
        <v>29822</v>
      </c>
      <c r="F20" t="s">
        <v>9</v>
      </c>
      <c r="H20" s="9">
        <v>100000</v>
      </c>
      <c r="I20" s="14">
        <f>SUMPRODUCT(--(H20&gt;$G$11:$G$13), (H20-$G$11:$G$13), $I$11:$I$13)</f>
        <v>27500</v>
      </c>
      <c r="J20" s="14">
        <v>4</v>
      </c>
    </row>
    <row r="22" spans="1:15" x14ac:dyDescent="0.2">
      <c r="A22" t="s">
        <v>10</v>
      </c>
      <c r="C22" s="9">
        <v>100000</v>
      </c>
      <c r="D22" s="9">
        <f>SUMPRODUCT(--(C22&gt;{9440;41450;150000}), (C22-{9440;41450;150000}), {0.2;0.2;0.05})</f>
        <v>29822</v>
      </c>
    </row>
    <row r="25" spans="1:15" x14ac:dyDescent="0.2">
      <c r="A25" t="s">
        <v>20</v>
      </c>
    </row>
    <row r="27" spans="1:15" x14ac:dyDescent="0.2">
      <c r="F27" s="1"/>
      <c r="G27" s="1"/>
      <c r="N27" s="1"/>
      <c r="O27" s="1"/>
    </row>
    <row r="28" spans="1:15" x14ac:dyDescent="0.2">
      <c r="F28" s="1"/>
      <c r="G28" s="1"/>
      <c r="N28" s="1"/>
      <c r="O28" s="1"/>
    </row>
    <row r="29" spans="1:15" x14ac:dyDescent="0.2">
      <c r="A29" t="s">
        <v>15</v>
      </c>
      <c r="F29" s="1"/>
      <c r="G29" s="4"/>
      <c r="N29" s="1"/>
      <c r="O29" s="4"/>
    </row>
    <row r="30" spans="1:15" x14ac:dyDescent="0.2">
      <c r="A30" t="s">
        <v>21</v>
      </c>
      <c r="F30" s="1"/>
      <c r="G30" s="4"/>
      <c r="N30" s="1"/>
      <c r="O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AussieTax</vt:lpstr>
      <vt:lpstr>UKTax</vt:lpstr>
    </vt:vector>
  </TitlesOfParts>
  <Company>Queensland Rail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Small, Marcus</dc:creator>
  <cp:lastModifiedBy>marcus small</cp:lastModifiedBy>
  <dcterms:created xsi:type="dcterms:W3CDTF">2013-12-02T05:42:38Z</dcterms:created>
  <dcterms:modified xsi:type="dcterms:W3CDTF">2020-10-28T03:17:56Z</dcterms:modified>
</cp:coreProperties>
</file>